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6" activeTab="0"/>
  </bookViews>
  <sheets>
    <sheet name="Додаток 2" sheetId="1" r:id="rId1"/>
  </sheets>
  <definedNames/>
  <calcPr fullCalcOnLoad="1"/>
</workbook>
</file>

<file path=xl/sharedStrings.xml><?xml version="1.0" encoding="utf-8"?>
<sst xmlns="http://schemas.openxmlformats.org/spreadsheetml/2006/main" count="169" uniqueCount="155">
  <si>
    <t>№ з/п</t>
  </si>
  <si>
    <t>Найменування заходів (пооб'єктно)</t>
  </si>
  <si>
    <t>аморти   заційні відраху   вання</t>
  </si>
  <si>
    <t>Усього за розділом 1</t>
  </si>
  <si>
    <t>Усього за розділом 2</t>
  </si>
  <si>
    <t>х </t>
  </si>
  <si>
    <t xml:space="preserve">загальна сума </t>
  </si>
  <si>
    <t>ВОДОПОСТАЧАННЯ</t>
  </si>
  <si>
    <t>ВОДОВІДВЕДЕННЯ</t>
  </si>
  <si>
    <t>виробничі інвестиції з прибутку</t>
  </si>
  <si>
    <t>№ аркуша обгрунтовуючих материалів</t>
  </si>
  <si>
    <t xml:space="preserve"> не підлягають поверненню </t>
  </si>
  <si>
    <t>х</t>
  </si>
  <si>
    <t>1.2.1</t>
  </si>
  <si>
    <t xml:space="preserve">  2.1.</t>
  </si>
  <si>
    <t>прогнозний період</t>
  </si>
  <si>
    <t>1.1.1</t>
  </si>
  <si>
    <t>Фінансовий план використання коштів на виконанння інвестиційної програми за джерелами фінансування, тис. грн (без ПДВ)</t>
  </si>
  <si>
    <t>Економія фонду заробітної плати, (тис. грн / прогнозний період)</t>
  </si>
  <si>
    <t>планова-ний період            + 1</t>
  </si>
  <si>
    <t>Кількісний показник (одиниця виміру)</t>
  </si>
  <si>
    <t xml:space="preserve"> За способом виконання,                          тис. грн                                   (без ПДВ)</t>
  </si>
  <si>
    <t>" ____" ______________  20 __ р.</t>
  </si>
  <si>
    <t xml:space="preserve">                                                      (найменування ліцензіата) </t>
  </si>
  <si>
    <t>Графік здійснення заходів та використання коштів на планований та прогнозний періоди  тис. грн (без ПДВ)</t>
  </si>
  <si>
    <t>Заходи щодо підвищення екологічної безпеки та охорони навколишнього середовища, з них :</t>
  </si>
  <si>
    <t>Заходи зі зниження  питомих витрат, а також втрат ресурсів, з них:</t>
  </si>
  <si>
    <t>Заходи  щодо забезпечння технологічного та/або комерційного обліку ресурсів, з них :</t>
  </si>
  <si>
    <t>Заходи щодо зменшення обсягу  витрат води  на технологічні потреби, з них:</t>
  </si>
  <si>
    <t>Заходи щодо підвищення якості послуг з централізованого водопостачання, з них:</t>
  </si>
  <si>
    <t>Заходи щодо провадження та розвитку інформаційних технологій, з них:</t>
  </si>
  <si>
    <t xml:space="preserve">Заходи  щодо модернізації та закупівлі транспортних засобів спеціального та спеціалізованого призначення, з них: </t>
  </si>
  <si>
    <t>Інші заходи , з них:</t>
  </si>
  <si>
    <t>Заходи щодо провадження та розвитку інформаційних технологій,  з них:</t>
  </si>
  <si>
    <t>Заходи щодо забезпечення  технологічного та/або комерційного обліку ресурсів, з них :</t>
  </si>
  <si>
    <t>Заходи щодо підвищення екологічної безпеки та охорони навколишнього середовища, з них:</t>
  </si>
  <si>
    <t xml:space="preserve">Інші заходи, з них: </t>
  </si>
  <si>
    <t>Примітка:  n* - кількість років інвестиційної програми     
                   ** Суми витрат по заходах та економічний  ефект від їх впровадження при розрахунку строку окупності враховувати без ПДВ.</t>
  </si>
  <si>
    <t>*** Складові економічного ефекту від впровадження заходів враховувати без ПДВ</t>
  </si>
  <si>
    <t>Усього за підпунктом 2.2.5</t>
  </si>
  <si>
    <t>за Інвестиційною програмою</t>
  </si>
  <si>
    <t>підряд-ний</t>
  </si>
  <si>
    <t>підля-гають повер-ненню</t>
  </si>
  <si>
    <t>ІІ</t>
  </si>
  <si>
    <t>госпо-      дарський  (вартість    матеріальних ресурсів)</t>
  </si>
  <si>
    <t>плано-ваний період     + n*</t>
  </si>
  <si>
    <t xml:space="preserve">Усього </t>
  </si>
  <si>
    <t xml:space="preserve">ЗАТВЕРДЖЕНО                                                                                              Директор  КП "Міськводоканал"               Сумської міської ради                             ___________ А.Г. Сагач                                 </t>
  </si>
  <si>
    <t>позич-кові кошти</t>
  </si>
  <si>
    <t>1 одиниця</t>
  </si>
  <si>
    <t xml:space="preserve">                        М.П.</t>
  </si>
  <si>
    <t>з урахуванням:</t>
  </si>
  <si>
    <t>інші залучені кошти, з них:</t>
  </si>
  <si>
    <t xml:space="preserve">бюджетні  кошти             (не підлягають поверненню) </t>
  </si>
  <si>
    <t xml:space="preserve">планова-ний період </t>
  </si>
  <si>
    <t>строк окупності (місяців)**</t>
  </si>
  <si>
    <t>Економія паливно-економічних ресурсів (кВт*год / прогнозний період)</t>
  </si>
  <si>
    <t>Економічний ефект  (тис. грн) ***</t>
  </si>
  <si>
    <r>
      <t xml:space="preserve"> Будівництво, реконструкція та модернізація об</t>
    </r>
    <r>
      <rPr>
        <b/>
        <sz val="12"/>
        <rFont val="Calibri"/>
        <family val="2"/>
      </rPr>
      <t>’</t>
    </r>
    <r>
      <rPr>
        <b/>
        <sz val="12"/>
        <rFont val="Times New Roman"/>
        <family val="1"/>
      </rPr>
      <t>єктів водопостачання, з урахуванням:</t>
    </r>
  </si>
  <si>
    <r>
      <t xml:space="preserve">                                  </t>
    </r>
    <r>
      <rPr>
        <b/>
        <u val="single"/>
        <sz val="12"/>
        <rFont val="Times New Roman"/>
        <family val="1"/>
      </rPr>
      <t>Комунального  підприємства "Міськводоканал"  Сумської міської ради</t>
    </r>
  </si>
  <si>
    <t>1.1</t>
  </si>
  <si>
    <t>Усього за підпунктом  1.1</t>
  </si>
  <si>
    <t>1.2</t>
  </si>
  <si>
    <t>Усього за підпунктом 1.2</t>
  </si>
  <si>
    <t>1.3</t>
  </si>
  <si>
    <t>1.3.1.</t>
  </si>
  <si>
    <t>Усього за підпунктом 1.3</t>
  </si>
  <si>
    <t>1.4.</t>
  </si>
  <si>
    <t>1.4.1.</t>
  </si>
  <si>
    <t>1.4.2.</t>
  </si>
  <si>
    <t>Усього за підпунктом 1.4</t>
  </si>
  <si>
    <t>1.5</t>
  </si>
  <si>
    <t>1.5.1.</t>
  </si>
  <si>
    <t>1.6</t>
  </si>
  <si>
    <t>1.6.1.</t>
  </si>
  <si>
    <t>Усього за підпунктом 1.5</t>
  </si>
  <si>
    <t>Усього за підпунктом 1.6</t>
  </si>
  <si>
    <t>1.7</t>
  </si>
  <si>
    <t>Усього за підпунктом  1.7</t>
  </si>
  <si>
    <t>1.7.1.</t>
  </si>
  <si>
    <t>1.8</t>
  </si>
  <si>
    <t>1.8.1.</t>
  </si>
  <si>
    <t>Усього за підпунктом 1.8</t>
  </si>
  <si>
    <r>
      <t xml:space="preserve"> Будівництво, реконструкція та модернізація об</t>
    </r>
    <r>
      <rPr>
        <b/>
        <sz val="12"/>
        <rFont val="Calibri"/>
        <family val="2"/>
      </rPr>
      <t>’</t>
    </r>
    <r>
      <rPr>
        <b/>
        <sz val="12"/>
        <rFont val="Times New Roman"/>
        <family val="1"/>
      </rPr>
      <t>єктів водовідведення, з урахуванням:</t>
    </r>
  </si>
  <si>
    <t xml:space="preserve">  2.1</t>
  </si>
  <si>
    <t>Усього за підпунктом  2.1</t>
  </si>
  <si>
    <t>2.2</t>
  </si>
  <si>
    <t>Заходи зі зниження  питомих витрат, а також втрат ресурсів, у т.ч.</t>
  </si>
  <si>
    <t>Усього за підпунктом 2.2</t>
  </si>
  <si>
    <t>2.3</t>
  </si>
  <si>
    <t>Усього за підпунктом 2.3</t>
  </si>
  <si>
    <t>Модернізація та закупівля транспортних засобів спеціального та спеціалізованого призначення, з них:</t>
  </si>
  <si>
    <t>2.4</t>
  </si>
  <si>
    <t>Усього за підпунктом  2.4</t>
  </si>
  <si>
    <t>2.5</t>
  </si>
  <si>
    <t>2.5.1</t>
  </si>
  <si>
    <t>2.5.2</t>
  </si>
  <si>
    <t>2.6</t>
  </si>
  <si>
    <t>2..6.1</t>
  </si>
  <si>
    <t>Усього за підпунктом  2.6</t>
  </si>
  <si>
    <t xml:space="preserve"> </t>
  </si>
  <si>
    <t>1.4.3.</t>
  </si>
  <si>
    <t>1.4.4.</t>
  </si>
  <si>
    <t>1.6.2.</t>
  </si>
  <si>
    <t>Комплект проектно-кошторисної документації- 1 одиниця</t>
  </si>
  <si>
    <r>
      <t xml:space="preserve">                        (прізвище, ім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я, побатькові)</t>
    </r>
  </si>
  <si>
    <t>Додаток  2</t>
  </si>
  <si>
    <t xml:space="preserve"> Фінансовий план  Інвестиційної програми  на 2020 рік</t>
  </si>
  <si>
    <t>Впровадження автоматичної системи комерційного обліку електроенергії (АСКОЕ)</t>
  </si>
  <si>
    <t>Облаштування сучасним сервісом ІР-телефонія з модернізацією кабельної лінії інтернету</t>
  </si>
  <si>
    <t xml:space="preserve">Розроблення проектно-кошторисної документації на тампонаж артезіанських свердловин </t>
  </si>
  <si>
    <t>2.2.1.</t>
  </si>
  <si>
    <t>2.3.1.</t>
  </si>
  <si>
    <t>2.3.2.</t>
  </si>
  <si>
    <t>Розроблення проектно-кошторисної документації по об"єкту: "Реконструкція каналізаційної насосної станції КНС-2 по заміні технологічного обладнання на енергозберігаюче в м. Суми"</t>
  </si>
  <si>
    <t>Придбання струмооприймачів кільцевих на первинні та вторинні відстійники</t>
  </si>
  <si>
    <t>4 комплекти</t>
  </si>
  <si>
    <t>2.5.3</t>
  </si>
  <si>
    <t>Придбання аераційних труб на аеротенки</t>
  </si>
  <si>
    <t>2.5.4</t>
  </si>
  <si>
    <t>Переоснащення решітками КНС-2</t>
  </si>
  <si>
    <t>Переоснащення насосного агрегату на свердловині Токарівського водозабору (№ 6)</t>
  </si>
  <si>
    <t>Комплект проектно-кошторисної документації - 1 одиниця</t>
  </si>
  <si>
    <r>
      <t xml:space="preserve">Начальник  виробничо-технічного відділу КП " Міськводоканал" Сумської міської ради               ________________                  </t>
    </r>
    <r>
      <rPr>
        <u val="single"/>
        <sz val="12"/>
        <rFont val="Times New Roman"/>
        <family val="1"/>
      </rPr>
      <t>Ульянченко Ю.І.</t>
    </r>
  </si>
  <si>
    <t>(прізвище, ім"я, по батькові)</t>
  </si>
  <si>
    <t xml:space="preserve">(підпис) </t>
  </si>
  <si>
    <t>Придбання обладнання для пошуку прихованих витоків</t>
  </si>
  <si>
    <t>2 одиниц1</t>
  </si>
  <si>
    <t>Розроблення проектно-кошторисної документації по об"єкту: "Реконструкція станції ІІ-го підйому по заміні технологічного обладнання  на енергозберігаюче на Лучанській ВНС  в м. Суми "</t>
  </si>
  <si>
    <t>Розроблення проектно-кошторисної документації по об"єкту : "Капітальний ремонт підлоги  в діючому  резервуарі  чистої води на Пришибському водозаборі в м.Суми"</t>
  </si>
  <si>
    <t>Розроблення проектно-кошторисної документації по об"єкту : "Реконструкція  водоводу Д-500 мм від площадки Клюєво до Тополянського водозабору в м.Суми"</t>
  </si>
  <si>
    <t>Насосний агрегат з двигуном 110 кВт в комплекті з шафою керування - 1 одиниця</t>
  </si>
  <si>
    <t>540 п.м.</t>
  </si>
  <si>
    <r>
      <rPr>
        <sz val="13"/>
        <rFont val="Times New Roman"/>
        <family val="1"/>
      </rPr>
      <t xml:space="preserve">ПОГОДЖЕНО                                                                                              Рішенням _______________________                                             </t>
    </r>
    <r>
      <rPr>
        <sz val="9"/>
        <rFont val="Times New Roman"/>
        <family val="1"/>
      </rPr>
      <t xml:space="preserve">(найменування органу місцевого самоврядування)     </t>
    </r>
    <r>
      <rPr>
        <sz val="13"/>
        <rFont val="Times New Roman"/>
        <family val="1"/>
      </rPr>
      <t xml:space="preserve">                          від ________________________  № ______                                                      </t>
    </r>
  </si>
  <si>
    <t>29-31</t>
  </si>
  <si>
    <t>32-36</t>
  </si>
  <si>
    <t>37-40</t>
  </si>
  <si>
    <t>41,  43-45</t>
  </si>
  <si>
    <t>42-45</t>
  </si>
  <si>
    <t>46-49</t>
  </si>
  <si>
    <t>50-53</t>
  </si>
  <si>
    <t>54-56</t>
  </si>
  <si>
    <t>57-61</t>
  </si>
  <si>
    <t>62-65</t>
  </si>
  <si>
    <t>66-67</t>
  </si>
  <si>
    <t>68-69</t>
  </si>
  <si>
    <t>70-78</t>
  </si>
  <si>
    <t>80-82</t>
  </si>
  <si>
    <t>83-85</t>
  </si>
  <si>
    <t>86-88</t>
  </si>
  <si>
    <t>89-91</t>
  </si>
  <si>
    <t xml:space="preserve">Придбання автокрану </t>
  </si>
  <si>
    <t xml:space="preserve">Придбання автовишки </t>
  </si>
  <si>
    <t>Придбання автомобіля АСАМ</t>
  </si>
  <si>
    <t>Решітка  з шафою управління - 1 одиниця, конвеєр гвинтовий віджимний, з шафою управління - 1 одиниця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</si>
</sst>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 [$fr.-100C]\ * #,##0.00_ ;_ [$fr.-100C]\ * \-#,##0.00_ ;_ [$fr.-100C]\ * &quot;-&quot;??_ ;_ @_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.00_ ;\-#,##0.00\ "/>
    <numFmt numFmtId="187" formatCode="0.0"/>
    <numFmt numFmtId="188" formatCode="0.000"/>
    <numFmt numFmtId="189" formatCode="#,##0.0"/>
    <numFmt numFmtId="190" formatCode="#,##0.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</numFmts>
  <fonts count="6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name val="Calibri"/>
      <family val="2"/>
    </font>
    <font>
      <b/>
      <sz val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i/>
      <sz val="9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color indexed="2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0" borderId="0">
      <alignment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56">
    <xf numFmtId="0" fontId="0" fillId="0" borderId="0" xfId="0" applyAlignment="1">
      <alignment/>
    </xf>
    <xf numFmtId="3" fontId="5" fillId="32" borderId="10" xfId="54" applyNumberFormat="1" applyFont="1" applyFill="1" applyBorder="1" applyAlignment="1">
      <alignment horizont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/>
    </xf>
    <xf numFmtId="0" fontId="5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33" applyNumberFormat="1" applyFont="1" applyFill="1" applyBorder="1" applyAlignment="1" applyProtection="1">
      <alignment horizontal="center" vertical="center" wrapText="1"/>
      <protection/>
    </xf>
    <xf numFmtId="3" fontId="5" fillId="33" borderId="10" xfId="54" applyNumberFormat="1" applyFont="1" applyFill="1" applyBorder="1" applyAlignment="1">
      <alignment horizontal="center" wrapText="1"/>
      <protection/>
    </xf>
    <xf numFmtId="0" fontId="4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0" xfId="33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5" fillId="33" borderId="13" xfId="54" applyNumberFormat="1" applyFont="1" applyFill="1" applyBorder="1" applyAlignment="1">
      <alignment horizontal="center" wrapText="1"/>
      <protection/>
    </xf>
    <xf numFmtId="188" fontId="4" fillId="33" borderId="13" xfId="0" applyNumberFormat="1" applyFont="1" applyFill="1" applyBorder="1" applyAlignment="1">
      <alignment horizontal="center"/>
    </xf>
    <xf numFmtId="188" fontId="4" fillId="33" borderId="16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188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190" fontId="4" fillId="33" borderId="13" xfId="54" applyNumberFormat="1" applyFont="1" applyFill="1" applyBorder="1" applyAlignment="1">
      <alignment horizontal="center" wrapText="1"/>
      <protection/>
    </xf>
    <xf numFmtId="2" fontId="4" fillId="33" borderId="16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4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>
      <alignment horizontal="center"/>
    </xf>
    <xf numFmtId="0" fontId="10" fillId="0" borderId="10" xfId="33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170" fontId="10" fillId="0" borderId="0" xfId="0" applyNumberFormat="1" applyFont="1" applyBorder="1" applyAlignment="1">
      <alignment horizontal="center"/>
    </xf>
    <xf numFmtId="170" fontId="10" fillId="0" borderId="0" xfId="0" applyNumberFormat="1" applyFont="1" applyAlignment="1">
      <alignment horizontal="center" wrapText="1"/>
    </xf>
    <xf numFmtId="0" fontId="9" fillId="0" borderId="10" xfId="0" applyNumberFormat="1" applyFont="1" applyBorder="1" applyAlignment="1">
      <alignment horizontal="center"/>
    </xf>
    <xf numFmtId="170" fontId="10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70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70" fontId="9" fillId="0" borderId="17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0" fontId="9" fillId="32" borderId="0" xfId="0" applyNumberFormat="1" applyFont="1" applyFill="1" applyBorder="1" applyAlignment="1">
      <alignment horizontal="center"/>
    </xf>
    <xf numFmtId="170" fontId="14" fillId="0" borderId="0" xfId="0" applyNumberFormat="1" applyFont="1" applyAlignment="1">
      <alignment horizontal="center" wrapText="1"/>
    </xf>
    <xf numFmtId="170" fontId="10" fillId="0" borderId="0" xfId="0" applyNumberFormat="1" applyFont="1" applyAlignment="1">
      <alignment horizontal="center"/>
    </xf>
    <xf numFmtId="0" fontId="15" fillId="0" borderId="10" xfId="33" applyNumberFormat="1" applyFont="1" applyFill="1" applyBorder="1" applyAlignment="1" applyProtection="1">
      <alignment horizontal="center" vertical="center" wrapText="1"/>
      <protection/>
    </xf>
    <xf numFmtId="2" fontId="4" fillId="33" borderId="13" xfId="0" applyNumberFormat="1" applyFont="1" applyFill="1" applyBorder="1" applyAlignment="1">
      <alignment horizontal="center"/>
    </xf>
    <xf numFmtId="4" fontId="4" fillId="33" borderId="13" xfId="54" applyNumberFormat="1" applyFont="1" applyFill="1" applyBorder="1" applyAlignment="1">
      <alignment horizontal="center" wrapText="1"/>
      <protection/>
    </xf>
    <xf numFmtId="2" fontId="9" fillId="33" borderId="10" xfId="54" applyNumberFormat="1" applyFont="1" applyFill="1" applyBorder="1" applyAlignment="1">
      <alignment horizontal="center" wrapText="1"/>
      <protection/>
    </xf>
    <xf numFmtId="4" fontId="4" fillId="33" borderId="10" xfId="54" applyNumberFormat="1" applyFont="1" applyFill="1" applyBorder="1" applyAlignment="1">
      <alignment horizontal="center" wrapText="1"/>
      <protection/>
    </xf>
    <xf numFmtId="2" fontId="4" fillId="33" borderId="10" xfId="33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/>
    </xf>
    <xf numFmtId="2" fontId="4" fillId="0" borderId="10" xfId="3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3" fontId="5" fillId="32" borderId="10" xfId="54" applyNumberFormat="1" applyFont="1" applyFill="1" applyBorder="1" applyAlignment="1">
      <alignment horizontal="center" vertical="center" wrapText="1"/>
      <protection/>
    </xf>
    <xf numFmtId="4" fontId="4" fillId="32" borderId="10" xfId="54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188" fontId="9" fillId="33" borderId="10" xfId="0" applyNumberFormat="1" applyFont="1" applyFill="1" applyBorder="1" applyAlignment="1">
      <alignment horizontal="center" wrapText="1"/>
    </xf>
    <xf numFmtId="188" fontId="9" fillId="33" borderId="10" xfId="0" applyNumberFormat="1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/>
    </xf>
    <xf numFmtId="2" fontId="4" fillId="33" borderId="13" xfId="54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/>
    </xf>
    <xf numFmtId="4" fontId="4" fillId="33" borderId="19" xfId="54" applyNumberFormat="1" applyFont="1" applyFill="1" applyBorder="1" applyAlignment="1">
      <alignment horizontal="center" wrapText="1"/>
      <protection/>
    </xf>
    <xf numFmtId="3" fontId="5" fillId="33" borderId="19" xfId="54" applyNumberFormat="1" applyFont="1" applyFill="1" applyBorder="1" applyAlignment="1">
      <alignment horizontal="center" wrapText="1"/>
      <protection/>
    </xf>
    <xf numFmtId="2" fontId="4" fillId="33" borderId="19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2" fontId="9" fillId="32" borderId="10" xfId="0" applyNumberFormat="1" applyFont="1" applyFill="1" applyBorder="1" applyAlignment="1">
      <alignment horizontal="center" vertical="center" wrapText="1"/>
    </xf>
    <xf numFmtId="3" fontId="19" fillId="33" borderId="10" xfId="54" applyNumberFormat="1" applyFont="1" applyFill="1" applyBorder="1" applyAlignment="1">
      <alignment horizontal="center" wrapText="1"/>
      <protection/>
    </xf>
    <xf numFmtId="170" fontId="10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/>
    </xf>
    <xf numFmtId="170" fontId="9" fillId="33" borderId="20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 vertical="center"/>
    </xf>
    <xf numFmtId="2" fontId="4" fillId="33" borderId="20" xfId="54" applyNumberFormat="1" applyFont="1" applyFill="1" applyBorder="1" applyAlignment="1">
      <alignment horizontal="center" vertical="center" wrapText="1"/>
      <protection/>
    </xf>
    <xf numFmtId="3" fontId="5" fillId="33" borderId="20" xfId="54" applyNumberFormat="1" applyFont="1" applyFill="1" applyBorder="1" applyAlignment="1">
      <alignment horizontal="center" wrapText="1"/>
      <protection/>
    </xf>
    <xf numFmtId="190" fontId="4" fillId="33" borderId="20" xfId="54" applyNumberFormat="1" applyFont="1" applyFill="1" applyBorder="1" applyAlignment="1">
      <alignment horizontal="center" wrapText="1"/>
      <protection/>
    </xf>
    <xf numFmtId="4" fontId="4" fillId="33" borderId="20" xfId="54" applyNumberFormat="1" applyFont="1" applyFill="1" applyBorder="1" applyAlignment="1">
      <alignment horizontal="center" wrapText="1"/>
      <protection/>
    </xf>
    <xf numFmtId="0" fontId="4" fillId="33" borderId="0" xfId="0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 vertical="center"/>
    </xf>
    <xf numFmtId="170" fontId="18" fillId="32" borderId="18" xfId="0" applyNumberFormat="1" applyFont="1" applyFill="1" applyBorder="1" applyAlignment="1">
      <alignment horizontal="center" vertical="center"/>
    </xf>
    <xf numFmtId="0" fontId="2" fillId="0" borderId="10" xfId="33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188" fontId="4" fillId="0" borderId="12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" fontId="9" fillId="33" borderId="13" xfId="0" applyNumberFormat="1" applyFont="1" applyFill="1" applyBorder="1" applyAlignment="1">
      <alignment horizontal="center"/>
    </xf>
    <xf numFmtId="1" fontId="5" fillId="0" borderId="10" xfId="33" applyNumberFormat="1" applyFont="1" applyFill="1" applyBorder="1" applyAlignment="1" applyProtection="1">
      <alignment horizontal="center" vertical="center" wrapText="1"/>
      <protection/>
    </xf>
    <xf numFmtId="1" fontId="9" fillId="33" borderId="16" xfId="0" applyNumberFormat="1" applyFont="1" applyFill="1" applyBorder="1" applyAlignment="1">
      <alignment horizontal="center"/>
    </xf>
    <xf numFmtId="1" fontId="9" fillId="33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170" fontId="2" fillId="32" borderId="10" xfId="0" applyNumberFormat="1" applyFont="1" applyFill="1" applyBorder="1" applyAlignment="1">
      <alignment horizontal="center" wrapText="1"/>
    </xf>
    <xf numFmtId="170" fontId="2" fillId="32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wrapText="1"/>
    </xf>
    <xf numFmtId="2" fontId="4" fillId="33" borderId="10" xfId="54" applyNumberFormat="1" applyFont="1" applyFill="1" applyBorder="1" applyAlignment="1">
      <alignment horizontal="center" wrapText="1"/>
      <protection/>
    </xf>
    <xf numFmtId="3" fontId="5" fillId="33" borderId="10" xfId="54" applyNumberFormat="1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1" fontId="9" fillId="33" borderId="10" xfId="0" applyNumberFormat="1" applyFont="1" applyFill="1" applyBorder="1" applyAlignment="1">
      <alignment horizontal="center" vertical="center" wrapText="1"/>
    </xf>
    <xf numFmtId="188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justify" vertical="center" wrapText="1"/>
    </xf>
    <xf numFmtId="0" fontId="20" fillId="32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33" applyNumberFormat="1" applyFont="1" applyFill="1" applyBorder="1" applyAlignment="1" applyProtection="1">
      <alignment horizontal="left" vertical="center" wrapText="1"/>
      <protection/>
    </xf>
    <xf numFmtId="170" fontId="21" fillId="32" borderId="10" xfId="0" applyNumberFormat="1" applyFont="1" applyFill="1" applyBorder="1" applyAlignment="1">
      <alignment horizontal="center" vertical="center" wrapText="1"/>
    </xf>
    <xf numFmtId="170" fontId="21" fillId="32" borderId="18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32" borderId="10" xfId="54" applyNumberFormat="1" applyFont="1" applyFill="1" applyBorder="1" applyAlignment="1">
      <alignment horizontal="center" vertical="center" wrapText="1"/>
      <protection/>
    </xf>
    <xf numFmtId="3" fontId="2" fillId="32" borderId="10" xfId="54" applyNumberFormat="1" applyFont="1" applyFill="1" applyBorder="1" applyAlignment="1">
      <alignment horizontal="center" wrapText="1"/>
      <protection/>
    </xf>
    <xf numFmtId="2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" fillId="0" borderId="10" xfId="33" applyNumberFormat="1" applyFont="1" applyFill="1" applyBorder="1" applyAlignment="1" applyProtection="1">
      <alignment horizontal="center" vertical="center" wrapText="1"/>
      <protection/>
    </xf>
    <xf numFmtId="2" fontId="25" fillId="32" borderId="10" xfId="0" applyNumberFormat="1" applyFont="1" applyFill="1" applyBorder="1" applyAlignment="1">
      <alignment horizontal="center" vertical="center" wrapText="1"/>
    </xf>
    <xf numFmtId="3" fontId="2" fillId="32" borderId="10" xfId="54" applyNumberFormat="1" applyFont="1" applyFill="1" applyBorder="1" applyAlignment="1">
      <alignment horizontal="center" vertical="center" wrapText="1"/>
      <protection/>
    </xf>
    <xf numFmtId="190" fontId="25" fillId="32" borderId="10" xfId="54" applyNumberFormat="1" applyFont="1" applyFill="1" applyBorder="1" applyAlignment="1">
      <alignment horizontal="center" vertical="center" wrapText="1"/>
      <protection/>
    </xf>
    <xf numFmtId="2" fontId="2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5" fillId="0" borderId="10" xfId="33" applyNumberFormat="1" applyFont="1" applyFill="1" applyBorder="1" applyAlignment="1" applyProtection="1">
      <alignment horizontal="center" vertical="center" wrapText="1"/>
      <protection/>
    </xf>
    <xf numFmtId="2" fontId="25" fillId="32" borderId="10" xfId="0" applyNumberFormat="1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/>
    </xf>
    <xf numFmtId="3" fontId="2" fillId="32" borderId="17" xfId="54" applyNumberFormat="1" applyFont="1" applyFill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/>
    </xf>
    <xf numFmtId="0" fontId="25" fillId="0" borderId="10" xfId="33" applyNumberFormat="1" applyFont="1" applyFill="1" applyBorder="1" applyAlignment="1" applyProtection="1">
      <alignment horizontal="center" vertical="center" wrapText="1"/>
      <protection/>
    </xf>
    <xf numFmtId="2" fontId="4" fillId="33" borderId="10" xfId="54" applyNumberFormat="1" applyFont="1" applyFill="1" applyBorder="1" applyAlignment="1">
      <alignment horizontal="center" vertical="center" wrapText="1"/>
      <protection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0" fontId="25" fillId="33" borderId="21" xfId="0" applyNumberFormat="1" applyFont="1" applyFill="1" applyBorder="1" applyAlignment="1">
      <alignment/>
    </xf>
    <xf numFmtId="170" fontId="25" fillId="33" borderId="13" xfId="0" applyNumberFormat="1" applyFont="1" applyFill="1" applyBorder="1" applyAlignment="1">
      <alignment/>
    </xf>
    <xf numFmtId="0" fontId="25" fillId="33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17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10" xfId="33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18" xfId="33" applyNumberFormat="1" applyFont="1" applyFill="1" applyBorder="1" applyAlignment="1" applyProtection="1">
      <alignment horizontal="center" vertical="center" wrapText="1"/>
      <protection/>
    </xf>
    <xf numFmtId="0" fontId="5" fillId="0" borderId="23" xfId="33" applyNumberFormat="1" applyFont="1" applyFill="1" applyBorder="1" applyAlignment="1" applyProtection="1">
      <alignment horizontal="center" vertical="center" wrapText="1"/>
      <protection/>
    </xf>
    <xf numFmtId="0" fontId="5" fillId="0" borderId="12" xfId="3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8" xfId="33" applyNumberFormat="1" applyFont="1" applyFill="1" applyBorder="1" applyAlignment="1" applyProtection="1">
      <alignment horizontal="center" vertical="center" wrapText="1"/>
      <protection/>
    </xf>
    <xf numFmtId="0" fontId="2" fillId="0" borderId="23" xfId="33" applyNumberFormat="1" applyFont="1" applyFill="1" applyBorder="1" applyAlignment="1" applyProtection="1">
      <alignment horizontal="center" vertical="center" wrapText="1"/>
      <protection/>
    </xf>
    <xf numFmtId="0" fontId="2" fillId="0" borderId="12" xfId="33" applyNumberFormat="1" applyFont="1" applyFill="1" applyBorder="1" applyAlignment="1" applyProtection="1">
      <alignment horizontal="center" vertical="center" wrapText="1"/>
      <protection/>
    </xf>
    <xf numFmtId="170" fontId="4" fillId="33" borderId="18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2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170" fontId="4" fillId="33" borderId="10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170" fontId="4" fillId="33" borderId="18" xfId="0" applyNumberFormat="1" applyFont="1" applyFill="1" applyBorder="1" applyAlignment="1">
      <alignment horizontal="center" wrapText="1"/>
    </xf>
    <xf numFmtId="170" fontId="4" fillId="33" borderId="12" xfId="0" applyNumberFormat="1" applyFont="1" applyFill="1" applyBorder="1" applyAlignment="1">
      <alignment horizontal="center" wrapText="1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8"/>
  <sheetViews>
    <sheetView tabSelected="1" view="pageBreakPreview" zoomScaleSheetLayoutView="100" zoomScalePageLayoutView="73" workbookViewId="0" topLeftCell="A64">
      <selection activeCell="C66" sqref="C66"/>
    </sheetView>
  </sheetViews>
  <sheetFormatPr defaultColWidth="9.00390625" defaultRowHeight="12.75"/>
  <cols>
    <col min="1" max="1" width="6.625" style="61" customWidth="1"/>
    <col min="2" max="2" width="20.00390625" style="4" customWidth="1"/>
    <col min="3" max="3" width="11.25390625" style="4" customWidth="1"/>
    <col min="4" max="4" width="8.75390625" style="4" customWidth="1"/>
    <col min="5" max="5" width="8.625" style="4" customWidth="1"/>
    <col min="6" max="6" width="8.25390625" style="4" customWidth="1"/>
    <col min="7" max="7" width="6.25390625" style="4" customWidth="1"/>
    <col min="8" max="8" width="8.00390625" style="4" customWidth="1"/>
    <col min="9" max="9" width="7.375" style="4" customWidth="1"/>
    <col min="10" max="10" width="9.00390625" style="4" customWidth="1"/>
    <col min="11" max="11" width="10.125" style="4" customWidth="1"/>
    <col min="12" max="12" width="8.625" style="4" customWidth="1"/>
    <col min="13" max="13" width="8.375" style="4" customWidth="1"/>
    <col min="14" max="14" width="6.375" style="4" customWidth="1"/>
    <col min="15" max="15" width="6.625" style="4" customWidth="1"/>
    <col min="16" max="17" width="4.375" style="4" customWidth="1"/>
    <col min="18" max="18" width="6.75390625" style="7" customWidth="1"/>
    <col min="19" max="19" width="4.875" style="7" customWidth="1"/>
    <col min="20" max="20" width="5.75390625" style="7" customWidth="1"/>
    <col min="21" max="21" width="0.74609375" style="4" customWidth="1"/>
    <col min="22" max="16384" width="9.125" style="4" customWidth="1"/>
  </cols>
  <sheetData>
    <row r="2" spans="1:20" ht="23.25" customHeight="1">
      <c r="A2" s="50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97" t="s">
        <v>106</v>
      </c>
      <c r="N2" s="197"/>
      <c r="O2" s="197"/>
      <c r="P2" s="197"/>
      <c r="Q2" s="197"/>
      <c r="R2" s="197"/>
      <c r="S2" s="197"/>
      <c r="T2" s="197"/>
    </row>
    <row r="3" spans="1:20" ht="6.75" customHeight="1">
      <c r="A3" s="5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48"/>
      <c r="N3" s="148"/>
      <c r="O3" s="148"/>
      <c r="P3" s="148"/>
      <c r="Q3" s="148"/>
      <c r="R3" s="148"/>
      <c r="S3" s="148"/>
      <c r="T3" s="148"/>
    </row>
    <row r="4" spans="1:20" s="5" customFormat="1" ht="63" customHeight="1">
      <c r="A4" s="51"/>
      <c r="B4" s="204" t="s">
        <v>133</v>
      </c>
      <c r="C4" s="204"/>
      <c r="D4" s="204"/>
      <c r="E4" s="204"/>
      <c r="G4" s="198"/>
      <c r="H4" s="198"/>
      <c r="I4" s="198"/>
      <c r="J4" s="198"/>
      <c r="M4" s="203" t="s">
        <v>47</v>
      </c>
      <c r="N4" s="203"/>
      <c r="O4" s="203"/>
      <c r="P4" s="203"/>
      <c r="Q4" s="203"/>
      <c r="R4" s="203"/>
      <c r="S4" s="203"/>
      <c r="T4" s="6"/>
    </row>
    <row r="5" spans="1:20" s="5" customFormat="1" ht="14.25" customHeight="1">
      <c r="A5" s="51"/>
      <c r="M5" s="204" t="s">
        <v>22</v>
      </c>
      <c r="N5" s="204"/>
      <c r="O5" s="204"/>
      <c r="P5" s="204"/>
      <c r="Q5" s="204"/>
      <c r="R5" s="204"/>
      <c r="S5" s="204"/>
      <c r="T5" s="6"/>
    </row>
    <row r="6" spans="1:20" s="5" customFormat="1" ht="12.75" customHeight="1">
      <c r="A6" s="51"/>
      <c r="M6" s="206" t="s">
        <v>50</v>
      </c>
      <c r="N6" s="206"/>
      <c r="O6" s="206"/>
      <c r="P6" s="206"/>
      <c r="Q6" s="206"/>
      <c r="R6" s="206"/>
      <c r="S6" s="206"/>
      <c r="T6" s="6"/>
    </row>
    <row r="7" spans="1:20" ht="12.75" customHeight="1">
      <c r="A7" s="199" t="s">
        <v>107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</row>
    <row r="8" spans="1:20" ht="15.75">
      <c r="A8" s="199" t="s">
        <v>59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15"/>
      <c r="S8" s="115"/>
      <c r="T8" s="115"/>
    </row>
    <row r="9" spans="1:17" ht="12.75" customHeight="1">
      <c r="A9" s="208" t="s">
        <v>23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</row>
    <row r="10" spans="1:20" ht="50.25" customHeight="1">
      <c r="A10" s="200" t="s">
        <v>0</v>
      </c>
      <c r="B10" s="205" t="s">
        <v>1</v>
      </c>
      <c r="C10" s="205" t="s">
        <v>20</v>
      </c>
      <c r="D10" s="205" t="s">
        <v>17</v>
      </c>
      <c r="E10" s="205"/>
      <c r="F10" s="205"/>
      <c r="G10" s="205"/>
      <c r="H10" s="205"/>
      <c r="I10" s="205"/>
      <c r="J10" s="205"/>
      <c r="K10" s="205" t="s">
        <v>21</v>
      </c>
      <c r="L10" s="201"/>
      <c r="M10" s="209" t="s">
        <v>24</v>
      </c>
      <c r="N10" s="210"/>
      <c r="O10" s="211"/>
      <c r="P10" s="212" t="s">
        <v>55</v>
      </c>
      <c r="Q10" s="212" t="s">
        <v>10</v>
      </c>
      <c r="R10" s="226" t="s">
        <v>56</v>
      </c>
      <c r="S10" s="226" t="s">
        <v>18</v>
      </c>
      <c r="T10" s="226" t="s">
        <v>57</v>
      </c>
    </row>
    <row r="11" spans="1:20" ht="15.75" customHeight="1">
      <c r="A11" s="201"/>
      <c r="B11" s="205"/>
      <c r="C11" s="201"/>
      <c r="D11" s="205" t="s">
        <v>6</v>
      </c>
      <c r="E11" s="207" t="s">
        <v>51</v>
      </c>
      <c r="F11" s="207"/>
      <c r="G11" s="207"/>
      <c r="H11" s="207"/>
      <c r="I11" s="207"/>
      <c r="J11" s="207"/>
      <c r="K11" s="213" t="s">
        <v>44</v>
      </c>
      <c r="L11" s="205" t="s">
        <v>41</v>
      </c>
      <c r="M11" s="205" t="s">
        <v>54</v>
      </c>
      <c r="N11" s="205" t="s">
        <v>15</v>
      </c>
      <c r="O11" s="205"/>
      <c r="P11" s="212"/>
      <c r="Q11" s="212"/>
      <c r="R11" s="226"/>
      <c r="S11" s="226"/>
      <c r="T11" s="226"/>
    </row>
    <row r="12" spans="1:20" ht="20.25" customHeight="1">
      <c r="A12" s="201"/>
      <c r="B12" s="205"/>
      <c r="C12" s="201"/>
      <c r="D12" s="205"/>
      <c r="E12" s="202" t="s">
        <v>2</v>
      </c>
      <c r="F12" s="202" t="s">
        <v>9</v>
      </c>
      <c r="G12" s="202" t="s">
        <v>48</v>
      </c>
      <c r="H12" s="202" t="s">
        <v>52</v>
      </c>
      <c r="I12" s="202"/>
      <c r="J12" s="202" t="s">
        <v>53</v>
      </c>
      <c r="K12" s="213"/>
      <c r="L12" s="205"/>
      <c r="M12" s="205"/>
      <c r="N12" s="205"/>
      <c r="O12" s="205"/>
      <c r="P12" s="212"/>
      <c r="Q12" s="212"/>
      <c r="R12" s="226"/>
      <c r="S12" s="226"/>
      <c r="T12" s="226"/>
    </row>
    <row r="13" spans="1:20" ht="65.25" customHeight="1">
      <c r="A13" s="201"/>
      <c r="B13" s="205"/>
      <c r="C13" s="201"/>
      <c r="D13" s="205"/>
      <c r="E13" s="202"/>
      <c r="F13" s="202"/>
      <c r="G13" s="202"/>
      <c r="H13" s="2" t="s">
        <v>42</v>
      </c>
      <c r="I13" s="2" t="s">
        <v>11</v>
      </c>
      <c r="J13" s="202"/>
      <c r="K13" s="213"/>
      <c r="L13" s="205"/>
      <c r="M13" s="205"/>
      <c r="N13" s="40" t="s">
        <v>19</v>
      </c>
      <c r="O13" s="2" t="s">
        <v>45</v>
      </c>
      <c r="P13" s="212"/>
      <c r="Q13" s="212"/>
      <c r="R13" s="226"/>
      <c r="S13" s="226"/>
      <c r="T13" s="226"/>
    </row>
    <row r="14" spans="1:20" s="68" customFormat="1" ht="10.5" customHeight="1">
      <c r="A14" s="121">
        <v>1</v>
      </c>
      <c r="B14" s="119">
        <v>2</v>
      </c>
      <c r="C14" s="119">
        <v>3</v>
      </c>
      <c r="D14" s="119">
        <v>4</v>
      </c>
      <c r="E14" s="119">
        <v>5</v>
      </c>
      <c r="F14" s="119">
        <v>6</v>
      </c>
      <c r="G14" s="40">
        <v>7</v>
      </c>
      <c r="H14" s="119">
        <v>8</v>
      </c>
      <c r="I14" s="119">
        <v>9</v>
      </c>
      <c r="J14" s="119">
        <v>10</v>
      </c>
      <c r="K14" s="88">
        <v>11</v>
      </c>
      <c r="L14" s="88">
        <v>12</v>
      </c>
      <c r="M14" s="88">
        <v>13</v>
      </c>
      <c r="N14" s="88">
        <v>14</v>
      </c>
      <c r="O14" s="88">
        <v>15</v>
      </c>
      <c r="P14" s="88">
        <v>16</v>
      </c>
      <c r="Q14" s="88">
        <v>17</v>
      </c>
      <c r="R14" s="119">
        <v>18</v>
      </c>
      <c r="S14" s="119">
        <v>19</v>
      </c>
      <c r="T14" s="119">
        <v>20</v>
      </c>
    </row>
    <row r="15" spans="1:20" ht="13.5" customHeight="1">
      <c r="A15" s="52">
        <v>1</v>
      </c>
      <c r="B15" s="214" t="s">
        <v>7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6"/>
    </row>
    <row r="16" spans="1:20" ht="15" customHeight="1">
      <c r="A16" s="53"/>
      <c r="B16" s="214" t="s">
        <v>58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6"/>
    </row>
    <row r="17" spans="1:20" s="11" customFormat="1" ht="9.75" customHeight="1">
      <c r="A17" s="56" t="s">
        <v>60</v>
      </c>
      <c r="B17" s="230" t="s">
        <v>26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2"/>
    </row>
    <row r="18" spans="1:23" s="11" customFormat="1" ht="66.75" customHeight="1">
      <c r="A18" s="131" t="s">
        <v>16</v>
      </c>
      <c r="B18" s="153" t="s">
        <v>126</v>
      </c>
      <c r="C18" s="2" t="s">
        <v>127</v>
      </c>
      <c r="D18" s="164">
        <v>316.44</v>
      </c>
      <c r="E18" s="165">
        <v>316.44</v>
      </c>
      <c r="F18" s="166"/>
      <c r="G18" s="166"/>
      <c r="H18" s="166"/>
      <c r="I18" s="166"/>
      <c r="J18" s="166"/>
      <c r="K18" s="164">
        <v>316.44</v>
      </c>
      <c r="L18" s="164"/>
      <c r="M18" s="164">
        <v>316.44</v>
      </c>
      <c r="N18" s="13"/>
      <c r="O18" s="13"/>
      <c r="P18" s="44"/>
      <c r="Q18" s="169" t="s">
        <v>134</v>
      </c>
      <c r="R18" s="62"/>
      <c r="S18" s="62"/>
      <c r="T18" s="62"/>
      <c r="V18" s="18"/>
      <c r="W18" s="18"/>
    </row>
    <row r="19" spans="1:23" s="11" customFormat="1" ht="12.75" customHeight="1">
      <c r="A19" s="233" t="s">
        <v>61</v>
      </c>
      <c r="B19" s="234"/>
      <c r="C19" s="26"/>
      <c r="D19" s="67">
        <f>SUM(D18)</f>
        <v>316.44</v>
      </c>
      <c r="E19" s="181">
        <f>SUM(E18)</f>
        <v>316.44</v>
      </c>
      <c r="F19" s="137"/>
      <c r="G19" s="137"/>
      <c r="H19" s="137"/>
      <c r="I19" s="137"/>
      <c r="J19" s="26"/>
      <c r="K19" s="31">
        <f>SUM(K18)</f>
        <v>316.44</v>
      </c>
      <c r="L19" s="67">
        <v>0</v>
      </c>
      <c r="M19" s="67">
        <f>SUM(M18)</f>
        <v>316.44</v>
      </c>
      <c r="N19" s="26"/>
      <c r="O19" s="26"/>
      <c r="P19" s="26"/>
      <c r="Q19" s="26"/>
      <c r="R19" s="31"/>
      <c r="S19" s="31"/>
      <c r="T19" s="67">
        <v>0</v>
      </c>
      <c r="U19" s="25"/>
      <c r="V19" s="18"/>
      <c r="W19" s="18"/>
    </row>
    <row r="20" spans="1:23" s="11" customFormat="1" ht="12" customHeight="1">
      <c r="A20" s="132" t="s">
        <v>62</v>
      </c>
      <c r="B20" s="230" t="s">
        <v>27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2"/>
      <c r="V20" s="18"/>
      <c r="W20" s="18"/>
    </row>
    <row r="21" spans="1:23" s="11" customFormat="1" ht="109.5" customHeight="1">
      <c r="A21" s="131" t="s">
        <v>13</v>
      </c>
      <c r="B21" s="154" t="s">
        <v>108</v>
      </c>
      <c r="C21" s="88"/>
      <c r="D21" s="167">
        <v>1133.19</v>
      </c>
      <c r="E21" s="168">
        <v>1133.19</v>
      </c>
      <c r="F21" s="169"/>
      <c r="G21" s="169"/>
      <c r="H21" s="169"/>
      <c r="I21" s="169"/>
      <c r="J21" s="169"/>
      <c r="K21" s="168"/>
      <c r="L21" s="168">
        <v>1133.19</v>
      </c>
      <c r="M21" s="168">
        <v>1133.19</v>
      </c>
      <c r="N21" s="13"/>
      <c r="O21" s="13"/>
      <c r="P21" s="13"/>
      <c r="Q21" s="169" t="s">
        <v>135</v>
      </c>
      <c r="R21" s="13"/>
      <c r="S21" s="13"/>
      <c r="T21" s="46"/>
      <c r="V21" s="18"/>
      <c r="W21" s="18"/>
    </row>
    <row r="22" spans="1:23" s="11" customFormat="1" ht="14.25" customHeight="1">
      <c r="A22" s="221" t="s">
        <v>63</v>
      </c>
      <c r="B22" s="222"/>
      <c r="C22" s="138"/>
      <c r="D22" s="139">
        <f>SUM(D21:D21)</f>
        <v>1133.19</v>
      </c>
      <c r="E22" s="139">
        <f>SUM(E21:E21)</f>
        <v>1133.19</v>
      </c>
      <c r="F22" s="140"/>
      <c r="G22" s="140"/>
      <c r="H22" s="140"/>
      <c r="I22" s="140"/>
      <c r="J22" s="140"/>
      <c r="K22" s="139">
        <v>0</v>
      </c>
      <c r="L22" s="141">
        <f>SUM(L21:L21)</f>
        <v>1133.19</v>
      </c>
      <c r="M22" s="139">
        <f>SUM(M21:M21)</f>
        <v>1133.19</v>
      </c>
      <c r="N22" s="141"/>
      <c r="O22" s="140"/>
      <c r="P22" s="140"/>
      <c r="Q22" s="140"/>
      <c r="R22" s="140"/>
      <c r="S22" s="140"/>
      <c r="T22" s="139">
        <v>0</v>
      </c>
      <c r="U22" s="25"/>
      <c r="V22" s="18"/>
      <c r="W22" s="18"/>
    </row>
    <row r="23" spans="1:20" s="11" customFormat="1" ht="12" customHeight="1">
      <c r="A23" s="132" t="s">
        <v>64</v>
      </c>
      <c r="B23" s="230" t="s">
        <v>28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2"/>
    </row>
    <row r="24" spans="1:20" s="11" customFormat="1" ht="13.5" customHeight="1">
      <c r="A24" s="134" t="s">
        <v>65</v>
      </c>
      <c r="B24" s="130"/>
      <c r="C24" s="73"/>
      <c r="D24" s="127"/>
      <c r="E24" s="72"/>
      <c r="F24" s="1"/>
      <c r="G24" s="1"/>
      <c r="H24" s="1"/>
      <c r="I24" s="1"/>
      <c r="J24" s="1"/>
      <c r="K24" s="127"/>
      <c r="L24" s="127"/>
      <c r="M24" s="129"/>
      <c r="N24" s="74"/>
      <c r="O24" s="73"/>
      <c r="P24" s="73"/>
      <c r="Q24" s="73"/>
      <c r="R24" s="73"/>
      <c r="S24" s="73"/>
      <c r="T24" s="73"/>
    </row>
    <row r="25" spans="1:27" s="11" customFormat="1" ht="12" customHeight="1">
      <c r="A25" s="251" t="s">
        <v>66</v>
      </c>
      <c r="B25" s="252"/>
      <c r="C25" s="75"/>
      <c r="D25" s="128"/>
      <c r="E25" s="75"/>
      <c r="F25" s="76"/>
      <c r="G25" s="76"/>
      <c r="H25" s="76"/>
      <c r="I25" s="76"/>
      <c r="J25" s="76"/>
      <c r="K25" s="135"/>
      <c r="L25" s="65"/>
      <c r="M25" s="136"/>
      <c r="N25" s="27"/>
      <c r="O25" s="27"/>
      <c r="P25" s="27"/>
      <c r="Q25" s="75"/>
      <c r="R25" s="77"/>
      <c r="S25" s="78"/>
      <c r="T25" s="79"/>
      <c r="U25" s="47"/>
      <c r="V25" s="116"/>
      <c r="W25" s="116"/>
      <c r="X25" s="116"/>
      <c r="Y25" s="116"/>
      <c r="Z25" s="116"/>
      <c r="AA25" s="117"/>
    </row>
    <row r="26" spans="1:20" s="11" customFormat="1" ht="16.5" customHeight="1">
      <c r="A26" s="133" t="s">
        <v>67</v>
      </c>
      <c r="B26" s="248" t="s">
        <v>29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50"/>
    </row>
    <row r="27" spans="1:20" s="11" customFormat="1" ht="207" customHeight="1">
      <c r="A27" s="159" t="s">
        <v>68</v>
      </c>
      <c r="B27" s="155" t="s">
        <v>128</v>
      </c>
      <c r="C27" s="80" t="s">
        <v>104</v>
      </c>
      <c r="D27" s="170">
        <v>429.17</v>
      </c>
      <c r="E27" s="165">
        <v>429.17</v>
      </c>
      <c r="F27" s="171"/>
      <c r="G27" s="171"/>
      <c r="H27" s="171"/>
      <c r="I27" s="171"/>
      <c r="J27" s="172"/>
      <c r="K27" s="170"/>
      <c r="L27" s="170">
        <v>429.17</v>
      </c>
      <c r="M27" s="170">
        <v>429.17</v>
      </c>
      <c r="N27" s="81"/>
      <c r="O27" s="80"/>
      <c r="P27" s="80"/>
      <c r="Q27" s="183" t="s">
        <v>136</v>
      </c>
      <c r="R27" s="43"/>
      <c r="S27" s="43"/>
      <c r="T27" s="43"/>
    </row>
    <row r="28" spans="1:20" s="11" customFormat="1" ht="195" customHeight="1">
      <c r="A28" s="159" t="s">
        <v>69</v>
      </c>
      <c r="B28" s="155" t="s">
        <v>129</v>
      </c>
      <c r="C28" s="80" t="s">
        <v>104</v>
      </c>
      <c r="D28" s="170">
        <v>51.13</v>
      </c>
      <c r="E28" s="165">
        <v>51.13</v>
      </c>
      <c r="F28" s="171"/>
      <c r="G28" s="171"/>
      <c r="H28" s="171"/>
      <c r="I28" s="171"/>
      <c r="J28" s="172"/>
      <c r="K28" s="170"/>
      <c r="L28" s="170">
        <v>51.13</v>
      </c>
      <c r="M28" s="170">
        <v>51.13</v>
      </c>
      <c r="N28" s="182"/>
      <c r="O28" s="183"/>
      <c r="P28" s="80"/>
      <c r="Q28" s="183" t="s">
        <v>137</v>
      </c>
      <c r="R28" s="43"/>
      <c r="S28" s="43"/>
      <c r="T28" s="43"/>
    </row>
    <row r="29" spans="1:20" s="11" customFormat="1" ht="195" customHeight="1">
      <c r="A29" s="159" t="s">
        <v>101</v>
      </c>
      <c r="B29" s="156" t="s">
        <v>130</v>
      </c>
      <c r="C29" s="80" t="s">
        <v>104</v>
      </c>
      <c r="D29" s="170">
        <v>265.49</v>
      </c>
      <c r="E29" s="165">
        <v>265.49</v>
      </c>
      <c r="F29" s="171"/>
      <c r="G29" s="171"/>
      <c r="H29" s="171"/>
      <c r="I29" s="171"/>
      <c r="J29" s="172"/>
      <c r="K29" s="170"/>
      <c r="L29" s="165">
        <v>265.49</v>
      </c>
      <c r="M29" s="165">
        <v>265.49</v>
      </c>
      <c r="N29" s="182"/>
      <c r="O29" s="183"/>
      <c r="P29" s="80"/>
      <c r="Q29" s="183" t="s">
        <v>138</v>
      </c>
      <c r="R29" s="43"/>
      <c r="S29" s="43"/>
      <c r="T29" s="43"/>
    </row>
    <row r="30" spans="1:20" s="11" customFormat="1" ht="103.5" customHeight="1">
      <c r="A30" s="159" t="s">
        <v>102</v>
      </c>
      <c r="B30" s="155" t="s">
        <v>121</v>
      </c>
      <c r="C30" s="100" t="s">
        <v>131</v>
      </c>
      <c r="D30" s="170">
        <v>825.82</v>
      </c>
      <c r="E30" s="170">
        <v>825.82</v>
      </c>
      <c r="F30" s="171"/>
      <c r="G30" s="171"/>
      <c r="H30" s="171"/>
      <c r="I30" s="171"/>
      <c r="J30" s="172"/>
      <c r="K30" s="170">
        <v>825.82</v>
      </c>
      <c r="L30" s="170"/>
      <c r="M30" s="170">
        <v>825.82</v>
      </c>
      <c r="N30" s="81"/>
      <c r="O30" s="80"/>
      <c r="P30" s="82"/>
      <c r="Q30" s="183" t="s">
        <v>139</v>
      </c>
      <c r="R30" s="83"/>
      <c r="S30" s="82"/>
      <c r="T30" s="96"/>
    </row>
    <row r="31" spans="1:22" s="11" customFormat="1" ht="12" customHeight="1">
      <c r="A31" s="217" t="s">
        <v>70</v>
      </c>
      <c r="B31" s="218"/>
      <c r="C31" s="22"/>
      <c r="D31" s="38">
        <f>SUM(D27:D30)</f>
        <v>1571.6100000000001</v>
      </c>
      <c r="E31" s="38">
        <f>SUM(E27:E30)</f>
        <v>1571.6100000000001</v>
      </c>
      <c r="F31" s="184"/>
      <c r="G31" s="23"/>
      <c r="H31" s="23"/>
      <c r="I31" s="23"/>
      <c r="J31" s="23"/>
      <c r="K31" s="38">
        <f>SUM(K27:K30)</f>
        <v>825.82</v>
      </c>
      <c r="L31" s="38">
        <f>SUM(L27:L30)</f>
        <v>745.79</v>
      </c>
      <c r="M31" s="38">
        <f>SUM(M27:M30)</f>
        <v>1571.6100000000001</v>
      </c>
      <c r="N31" s="24"/>
      <c r="O31" s="23"/>
      <c r="P31" s="23"/>
      <c r="Q31" s="23"/>
      <c r="R31" s="185"/>
      <c r="S31" s="28"/>
      <c r="T31" s="38">
        <v>0</v>
      </c>
      <c r="U31" s="25"/>
      <c r="V31" s="18"/>
    </row>
    <row r="32" spans="1:20" s="11" customFormat="1" ht="14.25" customHeight="1">
      <c r="A32" s="54" t="s">
        <v>71</v>
      </c>
      <c r="B32" s="235" t="s">
        <v>30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7"/>
    </row>
    <row r="33" spans="1:20" ht="100.5" customHeight="1">
      <c r="A33" s="160" t="s">
        <v>72</v>
      </c>
      <c r="B33" s="157" t="s">
        <v>109</v>
      </c>
      <c r="C33" s="10"/>
      <c r="D33" s="89">
        <v>264.2</v>
      </c>
      <c r="E33" s="89">
        <v>264.2</v>
      </c>
      <c r="F33" s="72"/>
      <c r="G33" s="71"/>
      <c r="H33" s="71"/>
      <c r="I33" s="71"/>
      <c r="J33" s="71"/>
      <c r="K33" s="88"/>
      <c r="L33" s="89">
        <v>264.2</v>
      </c>
      <c r="M33" s="89">
        <v>264.2</v>
      </c>
      <c r="N33" s="9"/>
      <c r="O33" s="10"/>
      <c r="P33" s="10"/>
      <c r="Q33" s="194" t="s">
        <v>140</v>
      </c>
      <c r="R33" s="10"/>
      <c r="S33" s="10"/>
      <c r="T33" s="10"/>
    </row>
    <row r="34" spans="1:20" ht="11.25" customHeight="1">
      <c r="A34" s="113"/>
      <c r="B34" s="87"/>
      <c r="C34" s="10"/>
      <c r="D34" s="89"/>
      <c r="E34" s="89"/>
      <c r="F34" s="72"/>
      <c r="G34" s="71"/>
      <c r="H34" s="71"/>
      <c r="I34" s="71"/>
      <c r="J34" s="71"/>
      <c r="K34" s="88"/>
      <c r="L34" s="89"/>
      <c r="M34" s="89"/>
      <c r="N34" s="9"/>
      <c r="O34" s="10"/>
      <c r="P34" s="10"/>
      <c r="Q34" s="58"/>
      <c r="R34" s="10"/>
      <c r="S34" s="10"/>
      <c r="T34" s="10"/>
    </row>
    <row r="35" spans="1:20" s="14" customFormat="1" ht="12" customHeight="1">
      <c r="A35" s="217" t="s">
        <v>75</v>
      </c>
      <c r="B35" s="218"/>
      <c r="C35" s="23"/>
      <c r="D35" s="38">
        <f>SUM(D33:D34)</f>
        <v>264.2</v>
      </c>
      <c r="E35" s="38">
        <f>SUM(E33:E34)</f>
        <v>264.2</v>
      </c>
      <c r="F35" s="38"/>
      <c r="G35" s="38"/>
      <c r="H35" s="38"/>
      <c r="I35" s="38"/>
      <c r="J35" s="38"/>
      <c r="K35" s="38"/>
      <c r="L35" s="38">
        <f>SUM(L33:L34)</f>
        <v>264.2</v>
      </c>
      <c r="M35" s="38">
        <f>SUM(M33:M34)</f>
        <v>264.2</v>
      </c>
      <c r="N35" s="24"/>
      <c r="O35" s="23"/>
      <c r="P35" s="23"/>
      <c r="Q35" s="23"/>
      <c r="R35" s="23"/>
      <c r="S35" s="23"/>
      <c r="T35" s="23"/>
    </row>
    <row r="36" spans="1:20" s="14" customFormat="1" ht="16.5" customHeight="1">
      <c r="A36" s="56" t="s">
        <v>73</v>
      </c>
      <c r="B36" s="230" t="s">
        <v>31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2"/>
    </row>
    <row r="37" spans="1:20" s="14" customFormat="1" ht="51" customHeight="1">
      <c r="A37" s="160" t="s">
        <v>74</v>
      </c>
      <c r="B37" s="158" t="s">
        <v>151</v>
      </c>
      <c r="C37" s="13" t="s">
        <v>49</v>
      </c>
      <c r="D37" s="175">
        <v>3148.27</v>
      </c>
      <c r="E37" s="175">
        <v>3148.27</v>
      </c>
      <c r="F37" s="169"/>
      <c r="G37" s="169"/>
      <c r="H37" s="169"/>
      <c r="I37" s="169"/>
      <c r="J37" s="169"/>
      <c r="K37" s="175">
        <v>3148.27</v>
      </c>
      <c r="L37" s="169"/>
      <c r="M37" s="175">
        <v>3148.27</v>
      </c>
      <c r="N37" s="13"/>
      <c r="O37" s="13"/>
      <c r="P37" s="44"/>
      <c r="Q37" s="13" t="s">
        <v>141</v>
      </c>
      <c r="R37" s="13"/>
      <c r="S37" s="13"/>
      <c r="T37" s="69"/>
    </row>
    <row r="38" spans="1:20" s="14" customFormat="1" ht="62.25" customHeight="1">
      <c r="A38" s="160" t="s">
        <v>103</v>
      </c>
      <c r="B38" s="155" t="s">
        <v>152</v>
      </c>
      <c r="C38" s="118" t="s">
        <v>49</v>
      </c>
      <c r="D38" s="176">
        <v>1195.83</v>
      </c>
      <c r="E38" s="176">
        <v>1195.83</v>
      </c>
      <c r="F38" s="175"/>
      <c r="G38" s="175"/>
      <c r="H38" s="175"/>
      <c r="I38" s="175"/>
      <c r="J38" s="175"/>
      <c r="K38" s="176">
        <v>1195.83</v>
      </c>
      <c r="L38" s="175"/>
      <c r="M38" s="176">
        <v>1195.83</v>
      </c>
      <c r="N38" s="13"/>
      <c r="O38" s="13"/>
      <c r="P38" s="13"/>
      <c r="Q38" s="13" t="s">
        <v>142</v>
      </c>
      <c r="R38" s="123"/>
      <c r="S38" s="13"/>
      <c r="T38" s="13"/>
    </row>
    <row r="39" spans="1:20" s="14" customFormat="1" ht="12.75" customHeight="1">
      <c r="A39" s="221" t="s">
        <v>76</v>
      </c>
      <c r="B39" s="222"/>
      <c r="C39" s="138"/>
      <c r="D39" s="142">
        <f>SUM(D37:D38)</f>
        <v>4344.1</v>
      </c>
      <c r="E39" s="142">
        <f>SUM(E37:E38)</f>
        <v>4344.1</v>
      </c>
      <c r="F39" s="143"/>
      <c r="G39" s="144"/>
      <c r="H39" s="144"/>
      <c r="I39" s="144"/>
      <c r="J39" s="144"/>
      <c r="K39" s="142">
        <f>SUM(K37:K38)</f>
        <v>4344.1</v>
      </c>
      <c r="L39" s="142">
        <v>0</v>
      </c>
      <c r="M39" s="142">
        <f>SUM(M37:M38)</f>
        <v>4344.1</v>
      </c>
      <c r="N39" s="140"/>
      <c r="O39" s="140"/>
      <c r="P39" s="141"/>
      <c r="Q39" s="141"/>
      <c r="R39" s="150"/>
      <c r="S39" s="143"/>
      <c r="T39" s="142">
        <v>0</v>
      </c>
    </row>
    <row r="40" spans="1:20" s="14" customFormat="1" ht="15.75" customHeight="1">
      <c r="A40" s="56" t="s">
        <v>77</v>
      </c>
      <c r="B40" s="235" t="s">
        <v>25</v>
      </c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7"/>
    </row>
    <row r="41" spans="1:20" s="14" customFormat="1" ht="112.5" customHeight="1">
      <c r="A41" s="160" t="s">
        <v>79</v>
      </c>
      <c r="B41" s="161" t="s">
        <v>110</v>
      </c>
      <c r="C41" s="80" t="s">
        <v>104</v>
      </c>
      <c r="D41" s="173">
        <v>116.67</v>
      </c>
      <c r="E41" s="173">
        <v>116.67</v>
      </c>
      <c r="F41" s="174"/>
      <c r="G41" s="174"/>
      <c r="H41" s="174"/>
      <c r="I41" s="174"/>
      <c r="J41" s="174"/>
      <c r="K41" s="174"/>
      <c r="L41" s="173">
        <v>116.67</v>
      </c>
      <c r="M41" s="173">
        <v>116.67</v>
      </c>
      <c r="N41" s="126"/>
      <c r="O41" s="10"/>
      <c r="P41" s="10"/>
      <c r="Q41" s="194" t="s">
        <v>143</v>
      </c>
      <c r="R41" s="10"/>
      <c r="S41" s="10"/>
      <c r="T41" s="10"/>
    </row>
    <row r="42" spans="1:21" s="14" customFormat="1" ht="12">
      <c r="A42" s="247" t="s">
        <v>78</v>
      </c>
      <c r="B42" s="247"/>
      <c r="C42" s="23"/>
      <c r="D42" s="38">
        <f>SUM(D41:D41)</f>
        <v>116.67</v>
      </c>
      <c r="E42" s="38">
        <f>SUM(E41:E41)</f>
        <v>116.67</v>
      </c>
      <c r="F42" s="23"/>
      <c r="G42" s="23"/>
      <c r="H42" s="23"/>
      <c r="I42" s="23"/>
      <c r="J42" s="23"/>
      <c r="K42" s="23"/>
      <c r="L42" s="38">
        <f>SUM(L41:L41)</f>
        <v>116.67</v>
      </c>
      <c r="M42" s="38">
        <f>SUM(M41:M41)</f>
        <v>116.67</v>
      </c>
      <c r="N42" s="24"/>
      <c r="O42" s="23"/>
      <c r="P42" s="23"/>
      <c r="Q42" s="23"/>
      <c r="R42" s="23"/>
      <c r="S42" s="45"/>
      <c r="T42" s="38">
        <v>0</v>
      </c>
      <c r="U42" s="29"/>
    </row>
    <row r="43" spans="1:20" s="14" customFormat="1" ht="10.5" customHeight="1">
      <c r="A43" s="56" t="s">
        <v>80</v>
      </c>
      <c r="B43" s="223" t="s">
        <v>32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5"/>
    </row>
    <row r="44" spans="1:20" s="14" customFormat="1" ht="11.25" customHeight="1">
      <c r="A44" s="113" t="s">
        <v>81</v>
      </c>
      <c r="B44" s="3"/>
      <c r="C44" s="3"/>
      <c r="D44" s="3"/>
      <c r="E44" s="1"/>
      <c r="F44" s="1"/>
      <c r="G44" s="1"/>
      <c r="H44" s="1"/>
      <c r="I44" s="1"/>
      <c r="J44" s="1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s="14" customFormat="1" ht="14.25" customHeight="1" thickBot="1">
      <c r="A45" s="217" t="s">
        <v>82</v>
      </c>
      <c r="B45" s="218"/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4"/>
      <c r="N45" s="24"/>
      <c r="O45" s="23"/>
      <c r="P45" s="23"/>
      <c r="Q45" s="23"/>
      <c r="R45" s="23"/>
      <c r="S45" s="23"/>
      <c r="T45" s="23"/>
    </row>
    <row r="46" spans="1:23" ht="12.75" customHeight="1" thickBot="1">
      <c r="A46" s="219" t="s">
        <v>3</v>
      </c>
      <c r="B46" s="220"/>
      <c r="C46" s="20"/>
      <c r="D46" s="63">
        <f>SUM(D19+D22+D25+D31+D35+D39+D42)</f>
        <v>7746.210000000001</v>
      </c>
      <c r="E46" s="63">
        <f>SUM(E19+E22+E25+E31+E35+E39+E42)</f>
        <v>7746.210000000001</v>
      </c>
      <c r="F46" s="63"/>
      <c r="G46" s="35"/>
      <c r="H46" s="35"/>
      <c r="I46" s="35"/>
      <c r="J46" s="35"/>
      <c r="K46" s="63">
        <f>SUM(K19+K22+K25+K31+K35+K39+K42)</f>
        <v>5486.360000000001</v>
      </c>
      <c r="L46" s="63">
        <f>SUM(L19+L22+L25+L31+L35+L39+L42)</f>
        <v>2259.85</v>
      </c>
      <c r="M46" s="63">
        <f>SUM(M19+M22+M25+M31+M35+M39+M42)</f>
        <v>7746.210000000001</v>
      </c>
      <c r="N46" s="35"/>
      <c r="O46" s="35"/>
      <c r="P46" s="35"/>
      <c r="Q46" s="35"/>
      <c r="R46" s="122"/>
      <c r="S46" s="151"/>
      <c r="T46" s="152">
        <f>SUM(T19+T22+T31+T39)</f>
        <v>0</v>
      </c>
      <c r="W46" s="39"/>
    </row>
    <row r="47" spans="1:20" ht="15.75">
      <c r="A47" s="57" t="s">
        <v>43</v>
      </c>
      <c r="B47" s="253" t="s">
        <v>8</v>
      </c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5"/>
    </row>
    <row r="48" spans="1:20" ht="15.75">
      <c r="A48" s="53" t="s">
        <v>14</v>
      </c>
      <c r="B48" s="214" t="s">
        <v>83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6"/>
    </row>
    <row r="49" spans="1:20" ht="13.5" customHeight="1">
      <c r="A49" s="53" t="s">
        <v>84</v>
      </c>
      <c r="B49" s="230" t="s">
        <v>87</v>
      </c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2"/>
    </row>
    <row r="50" spans="1:20" s="11" customFormat="1" ht="9.75" customHeight="1">
      <c r="A50" s="98"/>
      <c r="B50" s="1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1" ht="12.75" customHeight="1">
      <c r="A51" s="217" t="s">
        <v>85</v>
      </c>
      <c r="B51" s="218"/>
      <c r="C51" s="22"/>
      <c r="D51" s="37"/>
      <c r="E51" s="65"/>
      <c r="F51" s="65"/>
      <c r="G51" s="65"/>
      <c r="H51" s="65"/>
      <c r="I51" s="65"/>
      <c r="J51" s="65"/>
      <c r="K51" s="37"/>
      <c r="L51" s="37"/>
      <c r="M51" s="37"/>
      <c r="N51" s="24"/>
      <c r="O51" s="23"/>
      <c r="P51" s="23"/>
      <c r="Q51" s="23"/>
      <c r="R51" s="99"/>
      <c r="S51" s="23"/>
      <c r="T51" s="37"/>
      <c r="U51" s="25"/>
    </row>
    <row r="52" spans="1:20" ht="12.75" customHeight="1">
      <c r="A52" s="56" t="s">
        <v>86</v>
      </c>
      <c r="B52" s="230" t="s">
        <v>34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2"/>
    </row>
    <row r="53" spans="1:20" ht="126" customHeight="1">
      <c r="A53" s="160" t="s">
        <v>111</v>
      </c>
      <c r="B53" s="154" t="s">
        <v>108</v>
      </c>
      <c r="C53" s="2"/>
      <c r="D53" s="167">
        <v>1502.13</v>
      </c>
      <c r="E53" s="167">
        <v>1502.13</v>
      </c>
      <c r="F53" s="169"/>
      <c r="G53" s="169"/>
      <c r="H53" s="169"/>
      <c r="I53" s="169"/>
      <c r="J53" s="169"/>
      <c r="K53" s="167"/>
      <c r="L53" s="167">
        <v>1502.13</v>
      </c>
      <c r="M53" s="167">
        <v>1502.13</v>
      </c>
      <c r="N53" s="13"/>
      <c r="O53" s="13"/>
      <c r="P53" s="13"/>
      <c r="Q53" s="169" t="s">
        <v>144</v>
      </c>
      <c r="R53" s="13"/>
      <c r="S53" s="13"/>
      <c r="T53" s="13"/>
    </row>
    <row r="54" spans="1:21" ht="18.75" customHeight="1">
      <c r="A54" s="245" t="s">
        <v>88</v>
      </c>
      <c r="B54" s="246"/>
      <c r="C54" s="90"/>
      <c r="D54" s="93">
        <f>SUM(D53)</f>
        <v>1502.13</v>
      </c>
      <c r="E54" s="91">
        <f>SUM(E53)</f>
        <v>1502.13</v>
      </c>
      <c r="F54" s="92"/>
      <c r="G54" s="92"/>
      <c r="H54" s="92"/>
      <c r="I54" s="92"/>
      <c r="J54" s="92"/>
      <c r="K54" s="93">
        <v>0</v>
      </c>
      <c r="L54" s="93">
        <f>SUM(L53)</f>
        <v>1502.13</v>
      </c>
      <c r="M54" s="93">
        <f>SUM(M53)</f>
        <v>1502.13</v>
      </c>
      <c r="N54" s="90"/>
      <c r="O54" s="90"/>
      <c r="P54" s="90"/>
      <c r="Q54" s="90"/>
      <c r="R54" s="90"/>
      <c r="S54" s="90"/>
      <c r="T54" s="93">
        <v>0</v>
      </c>
      <c r="U54" s="25"/>
    </row>
    <row r="55" spans="1:21" ht="12.75">
      <c r="A55" s="56" t="s">
        <v>89</v>
      </c>
      <c r="B55" s="235" t="s">
        <v>33</v>
      </c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7"/>
    </row>
    <row r="56" spans="1:21" ht="106.5" customHeight="1">
      <c r="A56" s="160" t="s">
        <v>112</v>
      </c>
      <c r="B56" s="162" t="s">
        <v>109</v>
      </c>
      <c r="C56" s="94"/>
      <c r="D56" s="177">
        <v>264.2</v>
      </c>
      <c r="E56" s="177">
        <v>264.2</v>
      </c>
      <c r="F56" s="178"/>
      <c r="G56" s="178"/>
      <c r="H56" s="178"/>
      <c r="I56" s="178"/>
      <c r="J56" s="178"/>
      <c r="K56" s="179"/>
      <c r="L56" s="177">
        <v>264.2</v>
      </c>
      <c r="M56" s="177">
        <v>264.2</v>
      </c>
      <c r="N56" s="95"/>
      <c r="O56" s="95"/>
      <c r="P56" s="95"/>
      <c r="Q56" s="195" t="s">
        <v>145</v>
      </c>
      <c r="R56" s="95"/>
      <c r="S56" s="95"/>
      <c r="T56" s="95"/>
      <c r="U56" s="25"/>
    </row>
    <row r="57" spans="1:21" ht="18.75" customHeight="1">
      <c r="A57" s="217" t="s">
        <v>90</v>
      </c>
      <c r="B57" s="218"/>
      <c r="C57" s="28"/>
      <c r="D57" s="38">
        <f>SUM(D56)</f>
        <v>264.2</v>
      </c>
      <c r="E57" s="66">
        <f>SUM(E56)</f>
        <v>264.2</v>
      </c>
      <c r="F57" s="97"/>
      <c r="G57" s="27"/>
      <c r="H57" s="27"/>
      <c r="I57" s="27"/>
      <c r="J57" s="27"/>
      <c r="K57" s="38">
        <v>0</v>
      </c>
      <c r="L57" s="38">
        <f>SUM(L56)</f>
        <v>264.2</v>
      </c>
      <c r="M57" s="38">
        <f>SUM(M56)</f>
        <v>264.2</v>
      </c>
      <c r="N57" s="28"/>
      <c r="O57" s="28"/>
      <c r="P57" s="28"/>
      <c r="Q57" s="28"/>
      <c r="R57" s="28"/>
      <c r="S57" s="28"/>
      <c r="T57" s="38">
        <v>0</v>
      </c>
      <c r="U57" s="25"/>
    </row>
    <row r="58" spans="1:21" ht="12" customHeight="1">
      <c r="A58" s="56" t="s">
        <v>92</v>
      </c>
      <c r="B58" s="230" t="s">
        <v>91</v>
      </c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2"/>
      <c r="U58" s="25"/>
    </row>
    <row r="59" spans="1:21" ht="71.25" customHeight="1">
      <c r="A59" s="160" t="s">
        <v>112</v>
      </c>
      <c r="B59" s="158" t="s">
        <v>153</v>
      </c>
      <c r="C59" s="13" t="s">
        <v>49</v>
      </c>
      <c r="D59" s="180">
        <v>1929.17</v>
      </c>
      <c r="E59" s="180">
        <v>1929.17</v>
      </c>
      <c r="F59" s="180"/>
      <c r="G59" s="180"/>
      <c r="H59" s="180"/>
      <c r="I59" s="180"/>
      <c r="J59" s="180"/>
      <c r="K59" s="180">
        <v>1929.17</v>
      </c>
      <c r="L59" s="180"/>
      <c r="M59" s="180">
        <v>1929.17</v>
      </c>
      <c r="N59" s="44"/>
      <c r="O59" s="13"/>
      <c r="P59" s="13"/>
      <c r="Q59" s="169" t="s">
        <v>146</v>
      </c>
      <c r="R59" s="13"/>
      <c r="S59" s="13"/>
      <c r="T59" s="13"/>
      <c r="U59" s="25"/>
    </row>
    <row r="60" spans="1:21" ht="48" customHeight="1">
      <c r="A60" s="160" t="s">
        <v>113</v>
      </c>
      <c r="B60" s="158" t="s">
        <v>152</v>
      </c>
      <c r="C60" s="13" t="s">
        <v>49</v>
      </c>
      <c r="D60" s="180">
        <v>1195.83</v>
      </c>
      <c r="E60" s="180">
        <v>1195.83</v>
      </c>
      <c r="F60" s="180"/>
      <c r="G60" s="180"/>
      <c r="H60" s="180"/>
      <c r="I60" s="180"/>
      <c r="J60" s="180"/>
      <c r="K60" s="180">
        <v>1195.83</v>
      </c>
      <c r="L60" s="180"/>
      <c r="M60" s="180">
        <v>1195.83</v>
      </c>
      <c r="N60" s="44"/>
      <c r="O60" s="13"/>
      <c r="P60" s="13"/>
      <c r="Q60" s="169">
        <v>79</v>
      </c>
      <c r="R60" s="13"/>
      <c r="S60" s="13"/>
      <c r="T60" s="13"/>
      <c r="U60" s="25"/>
    </row>
    <row r="61" spans="1:21" ht="17.25" customHeight="1">
      <c r="A61" s="240" t="s">
        <v>93</v>
      </c>
      <c r="B61" s="241"/>
      <c r="C61" s="145"/>
      <c r="D61" s="146">
        <f>SUM(D59:D60)</f>
        <v>3125</v>
      </c>
      <c r="E61" s="181">
        <f>SUM(E59:E60)</f>
        <v>3125</v>
      </c>
      <c r="F61" s="147"/>
      <c r="G61" s="137"/>
      <c r="H61" s="137"/>
      <c r="I61" s="137"/>
      <c r="J61" s="137"/>
      <c r="K61" s="146">
        <f>SUM(K59:K60)</f>
        <v>3125</v>
      </c>
      <c r="L61" s="146">
        <v>0</v>
      </c>
      <c r="M61" s="146">
        <f>SUM(M59:M60)</f>
        <v>3125</v>
      </c>
      <c r="N61" s="145"/>
      <c r="O61" s="145"/>
      <c r="P61" s="145"/>
      <c r="Q61" s="145"/>
      <c r="R61" s="145"/>
      <c r="S61" s="145"/>
      <c r="T61" s="146">
        <v>0</v>
      </c>
      <c r="U61" s="25"/>
    </row>
    <row r="62" spans="1:20" ht="18" customHeight="1">
      <c r="A62" s="56" t="s">
        <v>94</v>
      </c>
      <c r="B62" s="235" t="s">
        <v>35</v>
      </c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7"/>
    </row>
    <row r="63" spans="1:20" ht="204.75" customHeight="1">
      <c r="A63" s="131" t="s">
        <v>95</v>
      </c>
      <c r="B63" s="156" t="s">
        <v>114</v>
      </c>
      <c r="C63" s="2" t="s">
        <v>122</v>
      </c>
      <c r="D63" s="167">
        <v>491.67</v>
      </c>
      <c r="E63" s="167">
        <v>491.67</v>
      </c>
      <c r="F63" s="167"/>
      <c r="G63" s="171"/>
      <c r="H63" s="171"/>
      <c r="I63" s="171"/>
      <c r="J63" s="171"/>
      <c r="K63" s="167"/>
      <c r="L63" s="168">
        <v>491.67</v>
      </c>
      <c r="M63" s="167">
        <v>491.67</v>
      </c>
      <c r="N63" s="70"/>
      <c r="O63" s="70"/>
      <c r="P63" s="70"/>
      <c r="Q63" s="196" t="s">
        <v>147</v>
      </c>
      <c r="R63" s="3"/>
      <c r="S63" s="3"/>
      <c r="T63" s="12"/>
    </row>
    <row r="64" spans="1:20" ht="97.5" customHeight="1">
      <c r="A64" s="131" t="s">
        <v>96</v>
      </c>
      <c r="B64" s="156" t="s">
        <v>115</v>
      </c>
      <c r="C64" s="2" t="s">
        <v>116</v>
      </c>
      <c r="D64" s="167">
        <v>168</v>
      </c>
      <c r="E64" s="167">
        <v>168</v>
      </c>
      <c r="F64" s="167"/>
      <c r="G64" s="171"/>
      <c r="H64" s="171"/>
      <c r="I64" s="171"/>
      <c r="J64" s="171"/>
      <c r="K64" s="167">
        <v>168</v>
      </c>
      <c r="L64" s="168"/>
      <c r="M64" s="167">
        <v>168</v>
      </c>
      <c r="N64" s="70"/>
      <c r="O64" s="70"/>
      <c r="P64" s="70"/>
      <c r="Q64" s="196" t="s">
        <v>148</v>
      </c>
      <c r="R64" s="3"/>
      <c r="S64" s="3"/>
      <c r="T64" s="12"/>
    </row>
    <row r="65" spans="1:20" ht="54.75" customHeight="1">
      <c r="A65" s="131" t="s">
        <v>117</v>
      </c>
      <c r="B65" s="163" t="s">
        <v>118</v>
      </c>
      <c r="C65" s="2" t="s">
        <v>132</v>
      </c>
      <c r="D65" s="167">
        <v>880.26</v>
      </c>
      <c r="E65" s="167">
        <v>880.26</v>
      </c>
      <c r="F65" s="167"/>
      <c r="G65" s="171"/>
      <c r="H65" s="171"/>
      <c r="I65" s="171"/>
      <c r="J65" s="171"/>
      <c r="K65" s="167">
        <v>880.26</v>
      </c>
      <c r="L65" s="168"/>
      <c r="M65" s="167">
        <v>880.26</v>
      </c>
      <c r="N65" s="70"/>
      <c r="O65" s="70"/>
      <c r="P65" s="70"/>
      <c r="Q65" s="196" t="s">
        <v>149</v>
      </c>
      <c r="R65" s="3"/>
      <c r="S65" s="3"/>
      <c r="T65" s="12"/>
    </row>
    <row r="66" spans="1:20" ht="137.25" customHeight="1">
      <c r="A66" s="131" t="s">
        <v>119</v>
      </c>
      <c r="B66" s="156" t="s">
        <v>120</v>
      </c>
      <c r="C66" s="2" t="s">
        <v>154</v>
      </c>
      <c r="D66" s="167">
        <v>1644.2</v>
      </c>
      <c r="E66" s="167">
        <v>1644.2</v>
      </c>
      <c r="F66" s="167"/>
      <c r="G66" s="171"/>
      <c r="H66" s="171"/>
      <c r="I66" s="171"/>
      <c r="J66" s="171"/>
      <c r="K66" s="167">
        <v>1644.2</v>
      </c>
      <c r="L66" s="168"/>
      <c r="M66" s="167">
        <v>1644.2</v>
      </c>
      <c r="N66" s="70"/>
      <c r="O66" s="70"/>
      <c r="P66" s="70"/>
      <c r="Q66" s="196" t="s">
        <v>150</v>
      </c>
      <c r="R66" s="3"/>
      <c r="S66" s="3"/>
      <c r="T66" s="12"/>
    </row>
    <row r="67" spans="1:20" ht="12" customHeight="1">
      <c r="A67" s="221" t="s">
        <v>39</v>
      </c>
      <c r="B67" s="222"/>
      <c r="C67" s="141"/>
      <c r="D67" s="139">
        <f>SUM(D63:D66)</f>
        <v>3184.13</v>
      </c>
      <c r="E67" s="139">
        <f>SUM(E63:E66)</f>
        <v>3184.13</v>
      </c>
      <c r="F67" s="139"/>
      <c r="G67" s="141"/>
      <c r="H67" s="141"/>
      <c r="I67" s="141"/>
      <c r="J67" s="141"/>
      <c r="K67" s="139">
        <f>SUM(K63:K66)</f>
        <v>2692.46</v>
      </c>
      <c r="L67" s="139">
        <f>SUM(L63:L66)</f>
        <v>491.67</v>
      </c>
      <c r="M67" s="139">
        <f>SUM(M63:M66)</f>
        <v>3184.13</v>
      </c>
      <c r="N67" s="141"/>
      <c r="O67" s="141"/>
      <c r="P67" s="141"/>
      <c r="Q67" s="141"/>
      <c r="R67" s="141"/>
      <c r="S67" s="141"/>
      <c r="T67" s="139">
        <v>0</v>
      </c>
    </row>
    <row r="68" spans="1:20" ht="12">
      <c r="A68" s="56" t="s">
        <v>97</v>
      </c>
      <c r="B68" s="227" t="s">
        <v>36</v>
      </c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9"/>
    </row>
    <row r="69" spans="1:20" ht="12">
      <c r="A69" s="55" t="s">
        <v>98</v>
      </c>
      <c r="B69" s="3"/>
      <c r="C69" s="3"/>
      <c r="D69" s="3"/>
      <c r="E69" s="1" t="s">
        <v>5</v>
      </c>
      <c r="F69" s="1" t="s">
        <v>5</v>
      </c>
      <c r="G69" s="1" t="s">
        <v>5</v>
      </c>
      <c r="H69" s="1" t="s">
        <v>5</v>
      </c>
      <c r="I69" s="1" t="s">
        <v>5</v>
      </c>
      <c r="J69" s="1" t="s">
        <v>12</v>
      </c>
      <c r="K69" s="3"/>
      <c r="L69" s="3"/>
      <c r="M69" s="8"/>
      <c r="N69" s="8"/>
      <c r="O69" s="3"/>
      <c r="P69" s="3"/>
      <c r="Q69" s="3"/>
      <c r="R69" s="3"/>
      <c r="S69" s="3"/>
      <c r="T69" s="12"/>
    </row>
    <row r="70" spans="1:21" ht="12.75" thickBot="1">
      <c r="A70" s="242" t="s">
        <v>99</v>
      </c>
      <c r="B70" s="243"/>
      <c r="C70" s="22"/>
      <c r="D70" s="32"/>
      <c r="E70" s="32"/>
      <c r="F70" s="32"/>
      <c r="G70" s="32"/>
      <c r="H70" s="32"/>
      <c r="I70" s="32"/>
      <c r="J70" s="32"/>
      <c r="K70" s="23"/>
      <c r="L70" s="23"/>
      <c r="M70" s="24"/>
      <c r="N70" s="24"/>
      <c r="O70" s="23"/>
      <c r="P70" s="23"/>
      <c r="Q70" s="23"/>
      <c r="R70" s="23"/>
      <c r="S70" s="23"/>
      <c r="T70" s="21"/>
      <c r="U70" s="25"/>
    </row>
    <row r="71" spans="1:21" ht="15.75" customHeight="1" thickBot="1">
      <c r="A71" s="219" t="s">
        <v>4</v>
      </c>
      <c r="B71" s="220"/>
      <c r="C71" s="33"/>
      <c r="D71" s="42">
        <f>SUM(D51+D54+D57+D61+D67)</f>
        <v>8075.46</v>
      </c>
      <c r="E71" s="101">
        <f>SUM(E51+E54+E57+D61+E67)</f>
        <v>8075.46</v>
      </c>
      <c r="F71" s="42"/>
      <c r="G71" s="36"/>
      <c r="H71" s="36"/>
      <c r="I71" s="36"/>
      <c r="J71" s="42"/>
      <c r="K71" s="42">
        <f>SUM(K67+K61+K51+K54)</f>
        <v>5817.46</v>
      </c>
      <c r="L71" s="42">
        <f>SUM(L51+L54+L57+L67)</f>
        <v>2258</v>
      </c>
      <c r="M71" s="42">
        <f>SUM(M51+M54+M57+M61+M67)</f>
        <v>8075.46</v>
      </c>
      <c r="N71" s="36"/>
      <c r="O71" s="36"/>
      <c r="P71" s="36"/>
      <c r="Q71" s="36"/>
      <c r="R71" s="124"/>
      <c r="S71" s="36"/>
      <c r="T71" s="186">
        <f>SUM(T51+T61)</f>
        <v>0</v>
      </c>
      <c r="U71" s="25"/>
    </row>
    <row r="72" spans="1:21" ht="13.5" customHeight="1" thickBot="1">
      <c r="A72" s="191" t="s">
        <v>46</v>
      </c>
      <c r="B72" s="192" t="s">
        <v>40</v>
      </c>
      <c r="C72" s="193"/>
      <c r="D72" s="84">
        <f>D46+D71</f>
        <v>15821.670000000002</v>
      </c>
      <c r="E72" s="85">
        <f>E46+E71</f>
        <v>15821.670000000002</v>
      </c>
      <c r="F72" s="85"/>
      <c r="G72" s="34"/>
      <c r="H72" s="34"/>
      <c r="I72" s="41"/>
      <c r="J72" s="64"/>
      <c r="K72" s="84">
        <f>SUM(K71+K46)</f>
        <v>11303.82</v>
      </c>
      <c r="L72" s="84">
        <f>L46+L71</f>
        <v>4517.85</v>
      </c>
      <c r="M72" s="84">
        <f>SUM(M46+M71)</f>
        <v>15821.670000000002</v>
      </c>
      <c r="N72" s="86"/>
      <c r="O72" s="30"/>
      <c r="P72" s="30"/>
      <c r="Q72" s="30"/>
      <c r="R72" s="125"/>
      <c r="S72" s="120"/>
      <c r="T72" s="146">
        <f>SUM(T46+T71)</f>
        <v>0</v>
      </c>
      <c r="U72" s="25"/>
    </row>
    <row r="73" spans="1:21" ht="3" customHeight="1" hidden="1" thickBot="1">
      <c r="A73" s="102"/>
      <c r="B73" s="103"/>
      <c r="C73" s="104"/>
      <c r="D73" s="105"/>
      <c r="E73" s="106"/>
      <c r="F73" s="106"/>
      <c r="G73" s="107"/>
      <c r="H73" s="107"/>
      <c r="I73" s="108"/>
      <c r="J73" s="109"/>
      <c r="K73" s="105"/>
      <c r="L73" s="105"/>
      <c r="M73" s="105"/>
      <c r="N73" s="110"/>
      <c r="O73" s="48"/>
      <c r="P73" s="48"/>
      <c r="Q73" s="48"/>
      <c r="R73" s="111"/>
      <c r="S73" s="48"/>
      <c r="T73" s="112"/>
      <c r="U73" s="25"/>
    </row>
    <row r="74" spans="1:20" ht="22.5" customHeight="1">
      <c r="A74" s="239" t="s">
        <v>37</v>
      </c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49"/>
      <c r="O74" s="49"/>
      <c r="P74" s="49"/>
      <c r="Q74" s="49"/>
      <c r="R74" s="49"/>
      <c r="S74" s="49"/>
      <c r="T74" s="49"/>
    </row>
    <row r="75" spans="1:20" ht="12">
      <c r="A75" s="59"/>
      <c r="B75" s="187" t="s">
        <v>38</v>
      </c>
      <c r="C75" s="187"/>
      <c r="D75" s="187"/>
      <c r="E75" s="187"/>
      <c r="F75" s="187"/>
      <c r="G75" s="187"/>
      <c r="H75" s="188"/>
      <c r="I75" s="189"/>
      <c r="J75" s="189"/>
      <c r="K75" s="189"/>
      <c r="L75" s="189"/>
      <c r="M75" s="190"/>
      <c r="N75" s="16"/>
      <c r="O75" s="15"/>
      <c r="P75" s="15"/>
      <c r="Q75" s="15"/>
      <c r="R75" s="15"/>
      <c r="S75" s="15"/>
      <c r="T75" s="14"/>
    </row>
    <row r="76" spans="1:20" ht="2.25" customHeight="1">
      <c r="A76" s="59"/>
      <c r="B76" s="238" t="s">
        <v>100</v>
      </c>
      <c r="C76" s="238"/>
      <c r="D76" s="238"/>
      <c r="E76" s="238"/>
      <c r="F76" s="238"/>
      <c r="G76" s="238"/>
      <c r="I76" s="15"/>
      <c r="J76" s="15"/>
      <c r="K76" s="15"/>
      <c r="L76" s="15"/>
      <c r="M76" s="16"/>
      <c r="N76" s="16"/>
      <c r="O76" s="15"/>
      <c r="P76" s="15"/>
      <c r="Q76" s="15"/>
      <c r="R76" s="15"/>
      <c r="S76" s="15"/>
      <c r="T76" s="14"/>
    </row>
    <row r="77" spans="1:20" ht="15.75">
      <c r="A77" s="149" t="s">
        <v>123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8"/>
      <c r="O77" s="18"/>
      <c r="P77" s="18"/>
      <c r="Q77" s="18"/>
      <c r="R77" s="18"/>
      <c r="S77" s="18"/>
      <c r="T77" s="19"/>
    </row>
    <row r="78" spans="1:20" ht="10.5" customHeight="1">
      <c r="A78" s="60"/>
      <c r="C78" s="17"/>
      <c r="D78" s="19"/>
      <c r="E78" s="19"/>
      <c r="F78" s="17"/>
      <c r="G78" s="19"/>
      <c r="H78" s="49"/>
      <c r="I78" s="49"/>
      <c r="J78" s="49" t="s">
        <v>105</v>
      </c>
      <c r="K78" s="4" t="s">
        <v>125</v>
      </c>
      <c r="M78" s="244" t="s">
        <v>124</v>
      </c>
      <c r="N78" s="244"/>
      <c r="O78" s="244"/>
      <c r="P78" s="244"/>
      <c r="Q78" s="244"/>
      <c r="R78" s="19"/>
      <c r="S78" s="19"/>
      <c r="T78" s="4"/>
    </row>
  </sheetData>
  <sheetProtection/>
  <mergeCells count="68">
    <mergeCell ref="M78:Q78"/>
    <mergeCell ref="A54:B54"/>
    <mergeCell ref="B17:T17"/>
    <mergeCell ref="A22:B22"/>
    <mergeCell ref="A42:B42"/>
    <mergeCell ref="B26:T26"/>
    <mergeCell ref="A45:B45"/>
    <mergeCell ref="A51:B51"/>
    <mergeCell ref="A25:B25"/>
    <mergeCell ref="B47:T47"/>
    <mergeCell ref="B48:T48"/>
    <mergeCell ref="A35:B35"/>
    <mergeCell ref="B23:T23"/>
    <mergeCell ref="B36:T36"/>
    <mergeCell ref="B55:U55"/>
    <mergeCell ref="E12:E13"/>
    <mergeCell ref="T10:T13"/>
    <mergeCell ref="R10:R13"/>
    <mergeCell ref="B20:T20"/>
    <mergeCell ref="A31:B31"/>
    <mergeCell ref="B32:T32"/>
    <mergeCell ref="B40:T40"/>
    <mergeCell ref="B76:G76"/>
    <mergeCell ref="B62:T62"/>
    <mergeCell ref="A74:M74"/>
    <mergeCell ref="A67:B67"/>
    <mergeCell ref="A71:B71"/>
    <mergeCell ref="B49:T49"/>
    <mergeCell ref="A61:B61"/>
    <mergeCell ref="A70:B70"/>
    <mergeCell ref="A57:B57"/>
    <mergeCell ref="A46:B46"/>
    <mergeCell ref="A39:B39"/>
    <mergeCell ref="B43:T43"/>
    <mergeCell ref="S10:S13"/>
    <mergeCell ref="B68:T68"/>
    <mergeCell ref="B58:T58"/>
    <mergeCell ref="B52:T52"/>
    <mergeCell ref="A19:B19"/>
    <mergeCell ref="N11:O12"/>
    <mergeCell ref="M10:O10"/>
    <mergeCell ref="P10:P13"/>
    <mergeCell ref="K11:K13"/>
    <mergeCell ref="B15:T15"/>
    <mergeCell ref="B16:T16"/>
    <mergeCell ref="C10:C13"/>
    <mergeCell ref="D11:D13"/>
    <mergeCell ref="Q10:Q13"/>
    <mergeCell ref="M6:S6"/>
    <mergeCell ref="K10:L10"/>
    <mergeCell ref="B10:B13"/>
    <mergeCell ref="E11:J11"/>
    <mergeCell ref="A9:Q9"/>
    <mergeCell ref="M11:M13"/>
    <mergeCell ref="J12:J13"/>
    <mergeCell ref="L11:L13"/>
    <mergeCell ref="H12:I12"/>
    <mergeCell ref="F12:F13"/>
    <mergeCell ref="M2:T2"/>
    <mergeCell ref="G4:J4"/>
    <mergeCell ref="A8:Q8"/>
    <mergeCell ref="A10:A13"/>
    <mergeCell ref="G12:G13"/>
    <mergeCell ref="M4:S4"/>
    <mergeCell ref="B4:E4"/>
    <mergeCell ref="A7:T7"/>
    <mergeCell ref="M5:S5"/>
    <mergeCell ref="D10:J10"/>
  </mergeCells>
  <printOptions horizontalCentered="1"/>
  <pageMargins left="0.31496062992125984" right="0.11811023622047245" top="0.7086614173228347" bottom="0.3937007874015748" header="0.4724409448818898" footer="0.2362204724409449"/>
  <pageSetup fitToHeight="6" horizontalDpi="600" verticalDpi="600" orientation="landscape" paperSize="9" scale="80" r:id="rId1"/>
  <rowBreaks count="4" manualBreakCount="4">
    <brk id="25" max="255" man="1"/>
    <brk id="29" max="26" man="1"/>
    <brk id="46" max="20" man="1"/>
    <brk id="61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Пользователь Windows</cp:lastModifiedBy>
  <cp:lastPrinted>2019-05-24T10:12:36Z</cp:lastPrinted>
  <dcterms:created xsi:type="dcterms:W3CDTF">2011-09-13T12:33:42Z</dcterms:created>
  <dcterms:modified xsi:type="dcterms:W3CDTF">2019-05-31T10:33:32Z</dcterms:modified>
  <cp:category/>
  <cp:version/>
  <cp:contentType/>
  <cp:contentStatus/>
</cp:coreProperties>
</file>