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(с)'!$A$1:$F$193</definedName>
  </definedNames>
  <calcPr fullCalcOnLoad="1"/>
</workbook>
</file>

<file path=xl/sharedStrings.xml><?xml version="1.0" encoding="utf-8"?>
<sst xmlns="http://schemas.openxmlformats.org/spreadsheetml/2006/main" count="226" uniqueCount="220">
  <si>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</si>
  <si>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</si>
  <si>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</si>
  <si>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</si>
  <si>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</si>
  <si>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</si>
  <si>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</si>
  <si>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</si>
  <si>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</si>
  <si>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</si>
  <si>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</si>
  <si>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</si>
  <si>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</si>
  <si>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</si>
  <si>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</si>
  <si>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</si>
  <si>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</si>
  <si>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</si>
  <si>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</si>
  <si>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</si>
  <si>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</si>
  <si>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</si>
  <si>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</si>
  <si>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</si>
  <si>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</si>
  <si>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</si>
  <si>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</si>
  <si>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</si>
  <si>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</si>
  <si>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</si>
  <si>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</si>
  <si>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</si>
  <si>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</si>
  <si>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</si>
  <si>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</si>
  <si>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</si>
  <si>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</si>
  <si>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</si>
  <si>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</si>
  <si>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</si>
  <si>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</si>
  <si>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</si>
  <si>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</si>
  <si>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</si>
  <si>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</si>
  <si>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</si>
  <si>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</si>
  <si>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</si>
  <si>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</si>
  <si>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</si>
  <si>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</si>
  <si>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</si>
  <si>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</si>
  <si>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</si>
  <si>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</si>
  <si>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</si>
  <si>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</si>
  <si>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</si>
  <si>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</si>
  <si>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</si>
  <si>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</si>
  <si>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</si>
  <si>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</si>
  <si>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</si>
  <si>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</si>
  <si>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</si>
  <si>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</si>
  <si>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</si>
  <si>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</si>
  <si>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</si>
  <si>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</si>
  <si>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</si>
  <si>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</si>
  <si>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</si>
  <si>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</si>
  <si>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</si>
  <si>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</si>
  <si>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</si>
  <si>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</si>
  <si>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</si>
  <si>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</si>
  <si>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</si>
  <si>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</si>
  <si>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</si>
  <si>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</si>
  <si>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</si>
  <si>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</si>
  <si>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</si>
  <si>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</si>
  <si>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</si>
  <si>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</si>
  <si>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</si>
  <si>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</si>
  <si>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</si>
  <si>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</si>
  <si>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</si>
  <si>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</si>
  <si>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</si>
  <si>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</si>
  <si>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</si>
  <si>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</si>
  <si>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</si>
  <si>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</si>
  <si>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</si>
  <si>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</si>
  <si>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</si>
  <si>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</si>
  <si>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</si>
  <si>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</si>
  <si>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</si>
  <si>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</si>
  <si>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</si>
  <si>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</si>
  <si>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</si>
  <si>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</si>
  <si>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</si>
  <si>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</si>
  <si>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</si>
  <si>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</si>
  <si>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</si>
  <si>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</si>
  <si>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</si>
  <si>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</si>
  <si>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</si>
  <si>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</si>
  <si>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</si>
  <si>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</si>
  <si>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</si>
  <si>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</si>
  <si>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</si>
  <si>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</si>
  <si>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</si>
  <si>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</si>
  <si>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</si>
  <si>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</si>
  <si>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</si>
  <si>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</si>
  <si>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</si>
  <si>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</si>
  <si>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</si>
  <si>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</si>
  <si>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</si>
  <si>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</si>
  <si>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</si>
  <si>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</si>
  <si>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</si>
  <si>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</si>
  <si>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</si>
  <si>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</si>
  <si>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</si>
  <si>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</si>
  <si>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</si>
  <si>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</si>
  <si>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</si>
  <si>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</si>
  <si>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</si>
  <si>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</si>
  <si>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</si>
  <si>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</si>
  <si>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</si>
  <si>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</si>
  <si>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</si>
  <si>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</si>
  <si>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</si>
  <si>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</si>
  <si>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</si>
  <si>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</si>
  <si>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</si>
  <si>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</si>
  <si>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</si>
  <si>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</si>
  <si>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</si>
  <si>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</si>
  <si>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</si>
  <si>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</si>
  <si>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</si>
  <si>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</si>
  <si>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</si>
  <si>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</si>
  <si>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</si>
  <si>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</si>
  <si>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</si>
  <si>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</si>
  <si>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</si>
  <si>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</si>
  <si>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</si>
  <si>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</si>
  <si>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</si>
  <si>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</si>
  <si>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</si>
  <si>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</si>
  <si>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</si>
  <si>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</si>
  <si>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</si>
  <si>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</si>
  <si>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</si>
  <si>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</si>
  <si>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</si>
  <si>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</si>
  <si>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</si>
  <si>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</si>
  <si>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</si>
  <si>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</si>
  <si>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психологічного розвитку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</si>
  <si>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психологічного розвитку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</si>
  <si>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</si>
  <si>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</si>
  <si>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</si>
  <si>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>Надходження коштів від відшкодування втрат сільськогосподарського і лісогосподарського виробництва</t>
  </si>
  <si>
    <t xml:space="preserve">                     Додаток № 1</t>
  </si>
  <si>
    <t>_____________</t>
  </si>
  <si>
    <t>Гранти (дарунки), що надійшли до бюджетів усіх рівнів </t>
  </si>
  <si>
    <t>до cільського бюджету села Піщане на 2019 рік»</t>
  </si>
  <si>
    <t>Доходи сільського бюджету на 2019 рік</t>
  </si>
  <si>
    <t>Виконавець: Виноградська О.М.</t>
  </si>
  <si>
    <t>Сумський міський голова</t>
  </si>
  <si>
    <t>О.М.Лисенко</t>
  </si>
  <si>
    <t xml:space="preserve">«Про        внесення       змін       та        доповнень </t>
  </si>
  <si>
    <t>до        рішення       Сумської       міської       ради</t>
  </si>
  <si>
    <t>від  «__» ___________   2019  року     № _  - 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</si>
</sst>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4" fontId="29" fillId="52" borderId="16" xfId="0" applyNumberFormat="1" applyFont="1" applyFill="1" applyBorder="1" applyAlignment="1" applyProtection="1">
      <alignment horizontal="right" vertical="center" wrapText="1"/>
      <protection/>
    </xf>
    <xf numFmtId="4" fontId="30" fillId="52" borderId="16" xfId="0" applyNumberFormat="1" applyFont="1" applyFill="1" applyBorder="1" applyAlignment="1">
      <alignment vertical="center" wrapText="1"/>
    </xf>
    <xf numFmtId="0" fontId="29" fillId="52" borderId="19" xfId="0" applyNumberFormat="1" applyFont="1" applyFill="1" applyBorder="1" applyAlignment="1" applyProtection="1">
      <alignment vertical="center" wrapText="1"/>
      <protection/>
    </xf>
    <xf numFmtId="0" fontId="29" fillId="52" borderId="20" xfId="0" applyNumberFormat="1" applyFont="1" applyFill="1" applyBorder="1" applyAlignment="1" applyProtection="1">
      <alignment horizontal="center" vertical="center" wrapText="1"/>
      <protection/>
    </xf>
    <xf numFmtId="0" fontId="29" fillId="52" borderId="21" xfId="0" applyNumberFormat="1" applyFont="1" applyFill="1" applyBorder="1" applyAlignment="1" applyProtection="1">
      <alignment horizontal="center" vertical="center" wrapText="1"/>
      <protection/>
    </xf>
    <xf numFmtId="0" fontId="29" fillId="52" borderId="17" xfId="0" applyNumberFormat="1" applyFont="1" applyFill="1" applyBorder="1" applyAlignment="1" applyProtection="1">
      <alignment horizontal="center" vertical="center" wrapText="1"/>
      <protection/>
    </xf>
    <xf numFmtId="0" fontId="29" fillId="52" borderId="21" xfId="0" applyNumberFormat="1" applyFont="1" applyFill="1" applyBorder="1" applyAlignment="1" applyProtection="1">
      <alignment vertical="top" wrapText="1"/>
      <protection/>
    </xf>
    <xf numFmtId="0" fontId="0" fillId="52" borderId="21" xfId="0" applyFill="1" applyBorder="1" applyAlignment="1">
      <alignment vertical="top" wrapText="1"/>
    </xf>
    <xf numFmtId="0" fontId="0" fillId="52" borderId="17" xfId="0" applyFill="1" applyBorder="1" applyAlignment="1">
      <alignment vertical="top"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top" wrapText="1"/>
      <protection/>
    </xf>
    <xf numFmtId="0" fontId="29" fillId="56" borderId="19" xfId="0" applyNumberFormat="1" applyFont="1" applyFill="1" applyBorder="1" applyAlignment="1" applyProtection="1">
      <alignment vertical="center" wrapText="1"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20" xfId="0" applyFill="1" applyBorder="1" applyAlignment="1">
      <alignment vertical="top" wrapText="1"/>
    </xf>
    <xf numFmtId="0" fontId="29" fillId="56" borderId="21" xfId="0" applyNumberFormat="1" applyFont="1" applyFill="1" applyBorder="1" applyAlignment="1" applyProtection="1">
      <alignment vertical="top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2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4" fontId="29" fillId="0" borderId="16" xfId="0" applyNumberFormat="1" applyFont="1" applyFill="1" applyBorder="1" applyAlignment="1">
      <alignment horizontal="righ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Alignment="1">
      <alignment horizontal="left" vertical="center" indent="1"/>
    </xf>
    <xf numFmtId="0" fontId="36" fillId="55" borderId="0" xfId="0" applyFont="1" applyFill="1" applyAlignment="1">
      <alignment horizontal="left" vertical="center" wrapText="1" inden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0"/>
  <sheetViews>
    <sheetView showGridLines="0" showZeros="0" tabSelected="1" view="pageBreakPreview" zoomScale="70" zoomScaleNormal="70" zoomScaleSheetLayoutView="70" workbookViewId="0" topLeftCell="A179">
      <selection activeCell="Q127" sqref="Q127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4.66015625" style="11" customWidth="1"/>
    <col min="5" max="5" width="21.83203125" style="11" customWidth="1"/>
    <col min="6" max="6" width="21.1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3" customWidth="1"/>
    <col min="244" max="252" width="9.16015625" style="11" customWidth="1"/>
    <col min="253" max="16384" width="9.16015625" style="13" customWidth="1"/>
  </cols>
  <sheetData>
    <row r="1" spans="4:5" ht="23.25" customHeight="1">
      <c r="D1" s="107" t="s">
        <v>209</v>
      </c>
      <c r="E1" s="107"/>
    </row>
    <row r="2" spans="4:6" ht="18.75" customHeight="1">
      <c r="D2" s="112" t="s">
        <v>218</v>
      </c>
      <c r="E2" s="112"/>
      <c r="F2" s="112"/>
    </row>
    <row r="3" spans="4:6" ht="18.75" customHeight="1">
      <c r="D3" s="112" t="s">
        <v>217</v>
      </c>
      <c r="E3" s="112"/>
      <c r="F3" s="112"/>
    </row>
    <row r="4" spans="4:6" ht="22.5" customHeight="1">
      <c r="D4" s="113" t="s">
        <v>212</v>
      </c>
      <c r="E4" s="113"/>
      <c r="F4" s="113"/>
    </row>
    <row r="5" spans="4:6" ht="17.25" customHeight="1">
      <c r="D5" s="112" t="s">
        <v>219</v>
      </c>
      <c r="E5" s="112"/>
      <c r="F5" s="112"/>
    </row>
    <row r="6" spans="4:5" ht="18.75" customHeight="1">
      <c r="D6" s="78"/>
      <c r="E6" s="12"/>
    </row>
    <row r="7" ht="15.75">
      <c r="C7" s="29"/>
    </row>
    <row r="8" spans="1:6" ht="20.25">
      <c r="A8" s="108" t="s">
        <v>213</v>
      </c>
      <c r="B8" s="108"/>
      <c r="C8" s="108"/>
      <c r="D8" s="108"/>
      <c r="E8" s="108"/>
      <c r="F8" s="108"/>
    </row>
    <row r="9" spans="2:6" ht="15.75">
      <c r="B9" s="30"/>
      <c r="C9" s="30"/>
      <c r="D9" s="30"/>
      <c r="E9" s="30"/>
      <c r="F9" s="31" t="s">
        <v>22</v>
      </c>
    </row>
    <row r="10" spans="1:6" ht="21.75" customHeight="1">
      <c r="A10" s="109" t="s">
        <v>0</v>
      </c>
      <c r="B10" s="106" t="s">
        <v>182</v>
      </c>
      <c r="C10" s="106" t="s">
        <v>176</v>
      </c>
      <c r="D10" s="110" t="s">
        <v>14</v>
      </c>
      <c r="E10" s="106" t="s">
        <v>15</v>
      </c>
      <c r="F10" s="106"/>
    </row>
    <row r="11" spans="1:6" ht="35.25" customHeight="1">
      <c r="A11" s="109"/>
      <c r="B11" s="106"/>
      <c r="C11" s="106"/>
      <c r="D11" s="111"/>
      <c r="E11" s="27" t="s">
        <v>176</v>
      </c>
      <c r="F11" s="18" t="s">
        <v>177</v>
      </c>
    </row>
    <row r="12" spans="1:252" s="20" customFormat="1" ht="17.25" customHeight="1">
      <c r="A12" s="28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19"/>
      <c r="H12" s="19"/>
      <c r="I12" s="19"/>
      <c r="J12" s="19"/>
      <c r="K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s="25" customFormat="1" ht="14.25">
      <c r="A13" s="28">
        <v>10000000</v>
      </c>
      <c r="B13" s="21" t="s">
        <v>2</v>
      </c>
      <c r="C13" s="22">
        <f>D13+E13</f>
        <v>1846990</v>
      </c>
      <c r="D13" s="23">
        <f>D14+D23++D29+D35+D54</f>
        <v>1846720</v>
      </c>
      <c r="E13" s="23">
        <f>E14+E23++E29+E35+E54</f>
        <v>270</v>
      </c>
      <c r="F13" s="23">
        <f>F14+F23++F29+F35+F54</f>
        <v>0</v>
      </c>
      <c r="G13" s="24"/>
      <c r="H13" s="24"/>
      <c r="I13" s="24"/>
      <c r="J13" s="24"/>
      <c r="K13" s="24"/>
      <c r="IJ13" s="24"/>
      <c r="IK13" s="24"/>
      <c r="IL13" s="24"/>
      <c r="IM13" s="24"/>
      <c r="IN13" s="24"/>
      <c r="IO13" s="24"/>
      <c r="IP13" s="24"/>
      <c r="IQ13" s="24"/>
      <c r="IR13" s="24"/>
    </row>
    <row r="14" spans="1:252" s="6" customFormat="1" ht="30" customHeight="1" hidden="1">
      <c r="A14" s="2">
        <v>11000000</v>
      </c>
      <c r="B14" s="9" t="s">
        <v>3</v>
      </c>
      <c r="C14" s="4">
        <f aca="true" t="shared" si="0" ref="C14:C96">D14+E14</f>
        <v>0</v>
      </c>
      <c r="D14" s="1">
        <f>D15+D20</f>
        <v>0</v>
      </c>
      <c r="E14" s="1"/>
      <c r="F14" s="1"/>
      <c r="G14" s="5"/>
      <c r="H14" s="5"/>
      <c r="I14" s="5"/>
      <c r="J14" s="5"/>
      <c r="K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6" customFormat="1" ht="15" customHeight="1" hidden="1">
      <c r="A15" s="2">
        <v>11010000</v>
      </c>
      <c r="B15" s="9" t="s">
        <v>120</v>
      </c>
      <c r="C15" s="4">
        <f t="shared" si="0"/>
        <v>0</v>
      </c>
      <c r="D15" s="4">
        <f>D16+D17+D18+D19</f>
        <v>0</v>
      </c>
      <c r="E15" s="1"/>
      <c r="F15" s="1"/>
      <c r="G15" s="5"/>
      <c r="H15" s="5"/>
      <c r="I15" s="5"/>
      <c r="J15" s="5"/>
      <c r="K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6" customFormat="1" ht="45" customHeight="1" hidden="1">
      <c r="A16" s="2">
        <v>11010100</v>
      </c>
      <c r="B16" s="9" t="s">
        <v>18</v>
      </c>
      <c r="C16" s="1">
        <f t="shared" si="0"/>
        <v>0</v>
      </c>
      <c r="D16" s="1"/>
      <c r="E16" s="1"/>
      <c r="F16" s="1"/>
      <c r="G16" s="5"/>
      <c r="H16" s="5"/>
      <c r="I16" s="5"/>
      <c r="J16" s="5"/>
      <c r="K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6" customFormat="1" ht="75" customHeight="1" hidden="1">
      <c r="A17" s="2">
        <v>11010200</v>
      </c>
      <c r="B17" s="9" t="s">
        <v>19</v>
      </c>
      <c r="C17" s="4">
        <f t="shared" si="0"/>
        <v>0</v>
      </c>
      <c r="D17" s="1"/>
      <c r="E17" s="1"/>
      <c r="F17" s="1"/>
      <c r="G17" s="5"/>
      <c r="H17" s="5"/>
      <c r="I17" s="5"/>
      <c r="J17" s="5"/>
      <c r="K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45" customHeight="1" hidden="1">
      <c r="A18" s="2">
        <v>11010400</v>
      </c>
      <c r="B18" s="9" t="s">
        <v>20</v>
      </c>
      <c r="C18" s="4">
        <f t="shared" si="0"/>
        <v>0</v>
      </c>
      <c r="D18" s="1"/>
      <c r="E18" s="1"/>
      <c r="F18" s="1"/>
      <c r="G18" s="5"/>
      <c r="H18" s="5"/>
      <c r="I18" s="5"/>
      <c r="J18" s="5"/>
      <c r="K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6" customFormat="1" ht="33.75" customHeight="1" hidden="1">
      <c r="A19" s="2">
        <v>11010500</v>
      </c>
      <c r="B19" s="9" t="s">
        <v>21</v>
      </c>
      <c r="C19" s="4">
        <f t="shared" si="0"/>
        <v>0</v>
      </c>
      <c r="D19" s="1"/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6" s="5" customFormat="1" ht="15" customHeight="1" hidden="1">
      <c r="A20" s="2">
        <v>11020000</v>
      </c>
      <c r="B20" s="9" t="s">
        <v>4</v>
      </c>
      <c r="C20" s="4">
        <f t="shared" si="0"/>
        <v>0</v>
      </c>
      <c r="D20" s="4">
        <f>D21+D22</f>
        <v>0</v>
      </c>
      <c r="E20" s="4"/>
      <c r="F20" s="4"/>
    </row>
    <row r="21" spans="1:252" s="6" customFormat="1" ht="30" customHeight="1" hidden="1">
      <c r="A21" s="2">
        <v>11020200</v>
      </c>
      <c r="B21" s="9" t="s">
        <v>23</v>
      </c>
      <c r="C21" s="4">
        <f t="shared" si="0"/>
        <v>0</v>
      </c>
      <c r="D21" s="1"/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30" customHeight="1" hidden="1">
      <c r="A23" s="2">
        <v>13000000</v>
      </c>
      <c r="B23" s="9" t="s">
        <v>25</v>
      </c>
      <c r="C23" s="4">
        <f t="shared" si="0"/>
        <v>0</v>
      </c>
      <c r="D23" s="1">
        <f>D24+D26</f>
        <v>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16.5" customHeight="1" hidden="1">
      <c r="A24" s="2">
        <v>13010000</v>
      </c>
      <c r="B24" s="9" t="s">
        <v>26</v>
      </c>
      <c r="C24" s="4">
        <f t="shared" si="0"/>
        <v>0</v>
      </c>
      <c r="D24" s="1">
        <f>D25</f>
        <v>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60.75" customHeight="1" hidden="1">
      <c r="A25" s="2">
        <v>13010200</v>
      </c>
      <c r="B25" s="9" t="s">
        <v>27</v>
      </c>
      <c r="C25" s="4">
        <f t="shared" si="0"/>
        <v>0</v>
      </c>
      <c r="D25" s="1"/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6" customFormat="1" ht="15" customHeight="1" hidden="1">
      <c r="A26" s="2">
        <v>13030000</v>
      </c>
      <c r="B26" s="9" t="s">
        <v>28</v>
      </c>
      <c r="C26" s="4">
        <f t="shared" si="0"/>
        <v>0</v>
      </c>
      <c r="D26" s="1">
        <f>D28+D27</f>
        <v>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45" customHeight="1" hidden="1">
      <c r="A27" s="2">
        <v>13030100</v>
      </c>
      <c r="B27" s="9" t="s">
        <v>178</v>
      </c>
      <c r="C27" s="4">
        <f t="shared" si="0"/>
        <v>0</v>
      </c>
      <c r="D27" s="1"/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35.25" customHeight="1" hidden="1">
      <c r="A28" s="2">
        <v>13030200</v>
      </c>
      <c r="B28" s="9" t="s">
        <v>29</v>
      </c>
      <c r="C28" s="4">
        <f t="shared" si="0"/>
        <v>0</v>
      </c>
      <c r="D28" s="1"/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5">
      <c r="A29" s="2">
        <v>14000000</v>
      </c>
      <c r="B29" s="9" t="s">
        <v>10</v>
      </c>
      <c r="C29" s="4">
        <f>D29+E29</f>
        <v>85630</v>
      </c>
      <c r="D29" s="1">
        <f>D34+D31+D33</f>
        <v>85630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31.5" customHeight="1" hidden="1">
      <c r="A30" s="2">
        <v>14020000</v>
      </c>
      <c r="B30" s="9" t="s">
        <v>140</v>
      </c>
      <c r="C30" s="4">
        <f>C31</f>
        <v>0</v>
      </c>
      <c r="D30" s="4">
        <f>D31</f>
        <v>0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15.75" customHeight="1" hidden="1">
      <c r="A31" s="2">
        <v>14021900</v>
      </c>
      <c r="B31" s="32" t="s">
        <v>137</v>
      </c>
      <c r="C31" s="4">
        <f t="shared" si="0"/>
        <v>0</v>
      </c>
      <c r="D31" s="1"/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35" customFormat="1" ht="30" customHeight="1" hidden="1">
      <c r="A32" s="33">
        <v>14030000</v>
      </c>
      <c r="B32" s="9" t="s">
        <v>139</v>
      </c>
      <c r="C32" s="4">
        <f>C33</f>
        <v>0</v>
      </c>
      <c r="D32" s="1">
        <f>D33</f>
        <v>0</v>
      </c>
      <c r="E32" s="1"/>
      <c r="F32" s="1"/>
      <c r="G32" s="34"/>
      <c r="H32" s="34"/>
      <c r="I32" s="34"/>
      <c r="J32" s="34"/>
      <c r="K32" s="34"/>
      <c r="IJ32" s="34"/>
      <c r="IK32" s="34"/>
      <c r="IL32" s="34"/>
      <c r="IM32" s="34"/>
      <c r="IN32" s="34"/>
      <c r="IO32" s="34"/>
      <c r="IP32" s="34"/>
      <c r="IQ32" s="34"/>
      <c r="IR32" s="34"/>
    </row>
    <row r="33" spans="1:252" s="6" customFormat="1" ht="15.75" customHeight="1" hidden="1">
      <c r="A33" s="2">
        <v>14031900</v>
      </c>
      <c r="B33" s="32" t="s">
        <v>137</v>
      </c>
      <c r="C33" s="4">
        <f t="shared" si="0"/>
        <v>0</v>
      </c>
      <c r="D33" s="1"/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3.75" customHeight="1">
      <c r="A34" s="2">
        <v>14040000</v>
      </c>
      <c r="B34" s="9" t="s">
        <v>30</v>
      </c>
      <c r="C34" s="4">
        <f t="shared" si="0"/>
        <v>85630</v>
      </c>
      <c r="D34" s="1">
        <v>85630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15">
      <c r="A35" s="2">
        <v>18000000</v>
      </c>
      <c r="B35" s="9" t="s">
        <v>121</v>
      </c>
      <c r="C35" s="4">
        <f t="shared" si="0"/>
        <v>1761090</v>
      </c>
      <c r="D35" s="1">
        <f>D36+D47+D50</f>
        <v>1761090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15">
      <c r="A36" s="2" t="s">
        <v>31</v>
      </c>
      <c r="B36" s="9" t="s">
        <v>122</v>
      </c>
      <c r="C36" s="4">
        <f t="shared" si="0"/>
        <v>514460</v>
      </c>
      <c r="D36" s="1">
        <f>D37+D38+D40+D41+D42+D43+D44+D45+D46+D39</f>
        <v>514460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47.25" customHeight="1">
      <c r="A37" s="2" t="s">
        <v>32</v>
      </c>
      <c r="B37" s="9" t="s">
        <v>34</v>
      </c>
      <c r="C37" s="4">
        <f t="shared" si="0"/>
        <v>2140</v>
      </c>
      <c r="D37" s="1">
        <v>2140</v>
      </c>
      <c r="E37" s="1"/>
      <c r="F37" s="1"/>
      <c r="G37" s="36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39.75" customHeight="1">
      <c r="A38" s="2" t="s">
        <v>33</v>
      </c>
      <c r="B38" s="9" t="s">
        <v>35</v>
      </c>
      <c r="C38" s="4">
        <f t="shared" si="0"/>
        <v>7690</v>
      </c>
      <c r="D38" s="1">
        <v>7690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" customFormat="1" ht="45" customHeight="1">
      <c r="A39" s="2" t="s">
        <v>36</v>
      </c>
      <c r="B39" s="9" t="s">
        <v>38</v>
      </c>
      <c r="C39" s="4">
        <f t="shared" si="0"/>
        <v>3950</v>
      </c>
      <c r="D39" s="1">
        <v>3950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6" customFormat="1" ht="48" customHeight="1">
      <c r="A40" s="2" t="s">
        <v>37</v>
      </c>
      <c r="B40" s="9" t="s">
        <v>39</v>
      </c>
      <c r="C40" s="4">
        <f t="shared" si="0"/>
        <v>4970</v>
      </c>
      <c r="D40" s="1">
        <v>4970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15">
      <c r="A41" s="2">
        <v>18010500</v>
      </c>
      <c r="B41" s="9" t="s">
        <v>40</v>
      </c>
      <c r="C41" s="4">
        <f t="shared" si="0"/>
        <v>60970</v>
      </c>
      <c r="D41" s="1">
        <v>60970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15">
      <c r="A42" s="2">
        <v>18010600</v>
      </c>
      <c r="B42" s="9" t="s">
        <v>41</v>
      </c>
      <c r="C42" s="4">
        <f t="shared" si="0"/>
        <v>214550</v>
      </c>
      <c r="D42" s="1">
        <v>214550</v>
      </c>
      <c r="E42" s="1"/>
      <c r="F42" s="1"/>
      <c r="G42" s="5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15">
      <c r="A43" s="2">
        <v>18010700</v>
      </c>
      <c r="B43" s="9" t="s">
        <v>42</v>
      </c>
      <c r="C43" s="4">
        <f t="shared" si="0"/>
        <v>43520</v>
      </c>
      <c r="D43" s="1">
        <v>43520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7.25" customHeight="1">
      <c r="A44" s="2">
        <v>18010900</v>
      </c>
      <c r="B44" s="9" t="s">
        <v>43</v>
      </c>
      <c r="C44" s="4">
        <f t="shared" si="0"/>
        <v>176670</v>
      </c>
      <c r="D44" s="1">
        <v>176670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15" customHeight="1" hidden="1">
      <c r="A45" s="2">
        <v>18011000</v>
      </c>
      <c r="B45" s="9" t="s">
        <v>44</v>
      </c>
      <c r="C45" s="4">
        <f t="shared" si="0"/>
        <v>0</v>
      </c>
      <c r="D45" s="1"/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15" customHeight="1" hidden="1">
      <c r="A46" s="2">
        <v>18011100</v>
      </c>
      <c r="B46" s="9" t="s">
        <v>45</v>
      </c>
      <c r="C46" s="4">
        <f t="shared" si="0"/>
        <v>0</v>
      </c>
      <c r="D46" s="1"/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15" customHeight="1" hidden="1">
      <c r="A47" s="2">
        <v>18030000</v>
      </c>
      <c r="B47" s="9" t="s">
        <v>48</v>
      </c>
      <c r="C47" s="4">
        <f t="shared" si="0"/>
        <v>0</v>
      </c>
      <c r="D47" s="1"/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17.25" customHeight="1" hidden="1">
      <c r="A48" s="2">
        <v>18030100</v>
      </c>
      <c r="B48" s="9" t="s">
        <v>46</v>
      </c>
      <c r="C48" s="4">
        <f t="shared" si="0"/>
        <v>0</v>
      </c>
      <c r="D48" s="1"/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5.75" customHeight="1" hidden="1">
      <c r="A49" s="2">
        <v>18030200</v>
      </c>
      <c r="B49" s="9" t="s">
        <v>47</v>
      </c>
      <c r="C49" s="4">
        <f t="shared" si="0"/>
        <v>0</v>
      </c>
      <c r="D49" s="1"/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>
      <c r="A50" s="2" t="s">
        <v>49</v>
      </c>
      <c r="B50" s="9" t="s">
        <v>50</v>
      </c>
      <c r="C50" s="4">
        <f>D50+E50</f>
        <v>1246630</v>
      </c>
      <c r="D50" s="1">
        <f>D51+D52+D53</f>
        <v>1246630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 customHeight="1" hidden="1">
      <c r="A51" s="2" t="s">
        <v>51</v>
      </c>
      <c r="B51" s="9" t="s">
        <v>52</v>
      </c>
      <c r="C51" s="4">
        <f t="shared" si="0"/>
        <v>0</v>
      </c>
      <c r="D51" s="1"/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5">
      <c r="A52" s="2" t="s">
        <v>53</v>
      </c>
      <c r="B52" s="9" t="s">
        <v>54</v>
      </c>
      <c r="C52" s="4">
        <f t="shared" si="0"/>
        <v>952700</v>
      </c>
      <c r="D52" s="1">
        <v>952700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78.75" customHeight="1">
      <c r="A53" s="2">
        <v>18050500</v>
      </c>
      <c r="B53" s="9" t="s">
        <v>123</v>
      </c>
      <c r="C53" s="4">
        <f t="shared" si="0"/>
        <v>293930</v>
      </c>
      <c r="D53" s="1">
        <v>293930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>
      <c r="A54" s="2">
        <v>19000000</v>
      </c>
      <c r="B54" s="9" t="s">
        <v>5</v>
      </c>
      <c r="C54" s="4">
        <f t="shared" si="0"/>
        <v>270</v>
      </c>
      <c r="D54" s="1">
        <f>D55</f>
        <v>0</v>
      </c>
      <c r="E54" s="1">
        <f>E55</f>
        <v>270</v>
      </c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5">
      <c r="A55" s="2" t="s">
        <v>55</v>
      </c>
      <c r="B55" s="9" t="s">
        <v>56</v>
      </c>
      <c r="C55" s="4">
        <f t="shared" si="0"/>
        <v>270</v>
      </c>
      <c r="D55" s="1">
        <f>D56+D57+D58</f>
        <v>0</v>
      </c>
      <c r="E55" s="1">
        <f>E56+E57+E58</f>
        <v>270</v>
      </c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65.25" customHeight="1">
      <c r="A56" s="2" t="s">
        <v>57</v>
      </c>
      <c r="B56" s="9" t="s">
        <v>193</v>
      </c>
      <c r="C56" s="4">
        <f t="shared" si="0"/>
        <v>270</v>
      </c>
      <c r="D56" s="1"/>
      <c r="E56" s="1">
        <v>270</v>
      </c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30" customHeight="1" hidden="1">
      <c r="A57" s="2">
        <v>19010200</v>
      </c>
      <c r="B57" s="9" t="s">
        <v>58</v>
      </c>
      <c r="C57" s="4">
        <f t="shared" si="0"/>
        <v>0</v>
      </c>
      <c r="D57" s="1"/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48.75" customHeight="1" hidden="1">
      <c r="A58" s="2">
        <v>19010300</v>
      </c>
      <c r="B58" s="9" t="s">
        <v>59</v>
      </c>
      <c r="C58" s="4">
        <f t="shared" si="0"/>
        <v>0</v>
      </c>
      <c r="D58" s="1"/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38" customFormat="1" ht="23.25" customHeight="1">
      <c r="A59" s="28">
        <v>20000000</v>
      </c>
      <c r="B59" s="21" t="s">
        <v>6</v>
      </c>
      <c r="C59" s="17">
        <f t="shared" si="0"/>
        <v>35290</v>
      </c>
      <c r="D59" s="23">
        <f>D60+D71+D84+D96</f>
        <v>29290</v>
      </c>
      <c r="E59" s="23">
        <f>E86+E95+E96+E92+E60</f>
        <v>6000</v>
      </c>
      <c r="F59" s="23">
        <f>F86+F95+F96+F92</f>
        <v>0</v>
      </c>
      <c r="G59" s="37"/>
      <c r="H59" s="37"/>
      <c r="I59" s="37"/>
      <c r="J59" s="37"/>
      <c r="K59" s="37"/>
      <c r="IJ59" s="37"/>
      <c r="IK59" s="37"/>
      <c r="IL59" s="37"/>
      <c r="IM59" s="37"/>
      <c r="IN59" s="37"/>
      <c r="IO59" s="37"/>
      <c r="IP59" s="37"/>
      <c r="IQ59" s="37"/>
      <c r="IR59" s="37"/>
    </row>
    <row r="60" spans="1:252" s="6" customFormat="1" ht="20.25" customHeight="1" hidden="1">
      <c r="A60" s="2">
        <v>21000000</v>
      </c>
      <c r="B60" s="9" t="s">
        <v>7</v>
      </c>
      <c r="C60" s="4">
        <f t="shared" si="0"/>
        <v>0</v>
      </c>
      <c r="D60" s="1">
        <f>D61+D64+D63</f>
        <v>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84" customHeight="1" hidden="1">
      <c r="A61" s="2" t="s">
        <v>60</v>
      </c>
      <c r="B61" s="9" t="s">
        <v>151</v>
      </c>
      <c r="C61" s="4">
        <f t="shared" si="0"/>
        <v>0</v>
      </c>
      <c r="D61" s="1"/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47.25" customHeight="1" hidden="1">
      <c r="A62" s="2" t="s">
        <v>61</v>
      </c>
      <c r="B62" s="9" t="s">
        <v>62</v>
      </c>
      <c r="C62" s="4">
        <f t="shared" si="0"/>
        <v>0</v>
      </c>
      <c r="D62" s="1"/>
      <c r="E62" s="1"/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27" customHeight="1" hidden="1">
      <c r="A63" s="2">
        <v>21050000</v>
      </c>
      <c r="B63" s="9" t="s">
        <v>132</v>
      </c>
      <c r="C63" s="4">
        <f t="shared" si="0"/>
        <v>0</v>
      </c>
      <c r="D63" s="1"/>
      <c r="E63" s="1"/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15" customHeight="1" hidden="1">
      <c r="A64" s="2" t="s">
        <v>63</v>
      </c>
      <c r="B64" s="9" t="s">
        <v>64</v>
      </c>
      <c r="C64" s="4">
        <f t="shared" si="0"/>
        <v>0</v>
      </c>
      <c r="D64" s="1">
        <f>D67+D66+D65+D68+D69</f>
        <v>0</v>
      </c>
      <c r="E64" s="1"/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15" customHeight="1" hidden="1">
      <c r="A67" s="2" t="s">
        <v>66</v>
      </c>
      <c r="B67" s="9" t="s">
        <v>67</v>
      </c>
      <c r="C67" s="4">
        <f t="shared" si="0"/>
        <v>0</v>
      </c>
      <c r="D67" s="1"/>
      <c r="E67" s="1"/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" customFormat="1" ht="45" customHeight="1" hidden="1">
      <c r="A68" s="2">
        <v>21081500</v>
      </c>
      <c r="B68" s="9" t="s">
        <v>131</v>
      </c>
      <c r="C68" s="4">
        <f t="shared" si="0"/>
        <v>0</v>
      </c>
      <c r="D68" s="1"/>
      <c r="E68" s="1"/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15" customHeight="1" hidden="1">
      <c r="A69" s="2">
        <v>21081700</v>
      </c>
      <c r="B69" s="9" t="s">
        <v>170</v>
      </c>
      <c r="C69" s="4">
        <f t="shared" si="0"/>
        <v>0</v>
      </c>
      <c r="D69" s="1"/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36" customHeight="1" hidden="1">
      <c r="A70" s="2">
        <v>21110000</v>
      </c>
      <c r="B70" s="9" t="s">
        <v>208</v>
      </c>
      <c r="C70" s="4">
        <f t="shared" si="0"/>
        <v>0</v>
      </c>
      <c r="D70" s="1"/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30">
      <c r="A71" s="2">
        <v>22000000</v>
      </c>
      <c r="B71" s="9" t="s">
        <v>8</v>
      </c>
      <c r="C71" s="4">
        <f>D71+E71</f>
        <v>29170</v>
      </c>
      <c r="D71" s="1">
        <f>D77+D79+D72</f>
        <v>29170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8" customHeight="1" hidden="1">
      <c r="A72" s="39" t="s">
        <v>126</v>
      </c>
      <c r="B72" s="9" t="s">
        <v>127</v>
      </c>
      <c r="C72" s="4">
        <f>C74+C73+C75+C76</f>
        <v>0</v>
      </c>
      <c r="D72" s="1">
        <f>D74+D73+D75+D76</f>
        <v>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44.25" customHeight="1" hidden="1">
      <c r="A73" s="39">
        <v>22010300</v>
      </c>
      <c r="B73" s="3" t="s">
        <v>133</v>
      </c>
      <c r="C73" s="4">
        <f>D73+E73</f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24" customHeight="1" hidden="1">
      <c r="A74" s="2">
        <v>22012500</v>
      </c>
      <c r="B74" s="9" t="s">
        <v>128</v>
      </c>
      <c r="C74" s="4">
        <f>D74+E74</f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35.25" customHeight="1" hidden="1">
      <c r="A75" s="2">
        <v>22012600</v>
      </c>
      <c r="B75" s="3" t="s">
        <v>134</v>
      </c>
      <c r="C75" s="4">
        <f>D75+E75</f>
        <v>0</v>
      </c>
      <c r="D75" s="1"/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90" customHeight="1" hidden="1">
      <c r="A76" s="2">
        <v>22012900</v>
      </c>
      <c r="B76" s="3" t="s">
        <v>135</v>
      </c>
      <c r="C76" s="4">
        <f>D76+E76</f>
        <v>0</v>
      </c>
      <c r="D76" s="1"/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47.25" customHeight="1">
      <c r="A77" s="2" t="s">
        <v>69</v>
      </c>
      <c r="B77" s="9" t="s">
        <v>70</v>
      </c>
      <c r="C77" s="4">
        <f t="shared" si="0"/>
        <v>29000</v>
      </c>
      <c r="D77" s="1">
        <f>D78</f>
        <v>29000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48.75" customHeight="1">
      <c r="A78" s="2" t="s">
        <v>71</v>
      </c>
      <c r="B78" s="9" t="s">
        <v>72</v>
      </c>
      <c r="C78" s="4">
        <f t="shared" si="0"/>
        <v>29000</v>
      </c>
      <c r="D78" s="1">
        <v>29000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15">
      <c r="A79" s="2" t="s">
        <v>73</v>
      </c>
      <c r="B79" s="9" t="s">
        <v>74</v>
      </c>
      <c r="C79" s="4">
        <f>C80+C81+C82+C83</f>
        <v>170</v>
      </c>
      <c r="D79" s="4">
        <f>D80+D81+D82+D83</f>
        <v>170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45" customHeight="1">
      <c r="A80" s="2" t="s">
        <v>75</v>
      </c>
      <c r="B80" s="9" t="s">
        <v>76</v>
      </c>
      <c r="C80" s="4">
        <f t="shared" si="0"/>
        <v>170</v>
      </c>
      <c r="D80" s="1">
        <v>170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22.5" customHeight="1" hidden="1">
      <c r="A81" s="2">
        <v>22090200</v>
      </c>
      <c r="B81" s="9" t="s">
        <v>129</v>
      </c>
      <c r="C81" s="4">
        <f t="shared" si="0"/>
        <v>0</v>
      </c>
      <c r="D81" s="1"/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45" customHeight="1" hidden="1">
      <c r="A82" s="2">
        <v>22090300</v>
      </c>
      <c r="B82" s="9" t="s">
        <v>130</v>
      </c>
      <c r="C82" s="4">
        <f t="shared" si="0"/>
        <v>0</v>
      </c>
      <c r="D82" s="1"/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45" customHeight="1" hidden="1">
      <c r="A83" s="2" t="s">
        <v>77</v>
      </c>
      <c r="B83" s="9" t="s">
        <v>78</v>
      </c>
      <c r="C83" s="4">
        <f t="shared" si="0"/>
        <v>0</v>
      </c>
      <c r="D83" s="1"/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15" customHeight="1">
      <c r="A84" s="2">
        <v>24000000</v>
      </c>
      <c r="B84" s="9" t="s">
        <v>11</v>
      </c>
      <c r="C84" s="4">
        <f t="shared" si="0"/>
        <v>120</v>
      </c>
      <c r="D84" s="1">
        <f>D85+D86</f>
        <v>120</v>
      </c>
      <c r="E84" s="1">
        <f>E86+E92+E95</f>
        <v>0</v>
      </c>
      <c r="F84" s="1">
        <f>F95+F92</f>
        <v>0</v>
      </c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48.75" customHeight="1" hidden="1">
      <c r="A85" s="2" t="s">
        <v>79</v>
      </c>
      <c r="B85" s="9" t="s">
        <v>80</v>
      </c>
      <c r="C85" s="4">
        <f t="shared" si="0"/>
        <v>0</v>
      </c>
      <c r="D85" s="1"/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15">
      <c r="A86" s="2" t="s">
        <v>81</v>
      </c>
      <c r="B86" s="9" t="s">
        <v>64</v>
      </c>
      <c r="C86" s="4">
        <f t="shared" si="0"/>
        <v>120</v>
      </c>
      <c r="D86" s="1">
        <f>D87+D88+D90+D89+D91</f>
        <v>120</v>
      </c>
      <c r="E86" s="1">
        <f>E88+E90</f>
        <v>0</v>
      </c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5">
      <c r="A87" s="2" t="s">
        <v>82</v>
      </c>
      <c r="B87" s="9" t="s">
        <v>64</v>
      </c>
      <c r="C87" s="4">
        <f t="shared" si="0"/>
        <v>120</v>
      </c>
      <c r="D87" s="1">
        <v>120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30" customHeight="1" hidden="1">
      <c r="A88" s="2">
        <v>24061600</v>
      </c>
      <c r="B88" s="9" t="s">
        <v>83</v>
      </c>
      <c r="C88" s="4">
        <f t="shared" si="0"/>
        <v>0</v>
      </c>
      <c r="D88" s="1"/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60" customHeight="1" hidden="1">
      <c r="A89" s="2">
        <v>24061900</v>
      </c>
      <c r="B89" s="9" t="s">
        <v>171</v>
      </c>
      <c r="C89" s="4">
        <f>D89+E89</f>
        <v>0</v>
      </c>
      <c r="D89" s="1"/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 t="s">
        <v>84</v>
      </c>
      <c r="B90" s="9" t="s">
        <v>85</v>
      </c>
      <c r="C90" s="4">
        <f t="shared" si="0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126" customHeight="1" hidden="1">
      <c r="A91" s="2">
        <v>24062200</v>
      </c>
      <c r="B91" s="9" t="s">
        <v>172</v>
      </c>
      <c r="C91" s="4">
        <f t="shared" si="0"/>
        <v>0</v>
      </c>
      <c r="D91" s="1"/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8.75" customHeight="1" hidden="1">
      <c r="A92" s="2" t="s">
        <v>86</v>
      </c>
      <c r="B92" s="3" t="s">
        <v>87</v>
      </c>
      <c r="C92" s="4">
        <f t="shared" si="0"/>
        <v>0</v>
      </c>
      <c r="D92" s="1">
        <f>D94</f>
        <v>0</v>
      </c>
      <c r="E92" s="1">
        <f>E94+E93</f>
        <v>0</v>
      </c>
      <c r="F92" s="1">
        <f>F93</f>
        <v>0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30" customHeight="1" hidden="1">
      <c r="A93" s="2">
        <v>24110600</v>
      </c>
      <c r="B93" s="9" t="s">
        <v>125</v>
      </c>
      <c r="C93" s="4">
        <f t="shared" si="0"/>
        <v>0</v>
      </c>
      <c r="D93" s="1"/>
      <c r="E93" s="1"/>
      <c r="F93" s="1">
        <f>E93</f>
        <v>0</v>
      </c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60" customHeight="1" hidden="1">
      <c r="A94" s="2" t="s">
        <v>88</v>
      </c>
      <c r="B94" s="9" t="s">
        <v>89</v>
      </c>
      <c r="C94" s="4">
        <f t="shared" si="0"/>
        <v>0</v>
      </c>
      <c r="D94" s="1"/>
      <c r="E94" s="1"/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30" customHeight="1" hidden="1">
      <c r="A95" s="2">
        <v>24170000</v>
      </c>
      <c r="B95" s="9" t="s">
        <v>90</v>
      </c>
      <c r="C95" s="4">
        <f t="shared" si="0"/>
        <v>0</v>
      </c>
      <c r="D95" s="4"/>
      <c r="E95" s="4"/>
      <c r="F95" s="4">
        <f>E95</f>
        <v>0</v>
      </c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15">
      <c r="A96" s="2">
        <v>25000000</v>
      </c>
      <c r="B96" s="9" t="s">
        <v>16</v>
      </c>
      <c r="C96" s="4">
        <f t="shared" si="0"/>
        <v>6000</v>
      </c>
      <c r="D96" s="4"/>
      <c r="E96" s="4">
        <f>E97+E102</f>
        <v>6000</v>
      </c>
      <c r="F96" s="4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32.25" customHeight="1">
      <c r="A97" s="2" t="s">
        <v>91</v>
      </c>
      <c r="B97" s="9" t="s">
        <v>92</v>
      </c>
      <c r="C97" s="4">
        <f aca="true" t="shared" si="1" ref="C97:C113">D97+E97</f>
        <v>6000</v>
      </c>
      <c r="D97" s="4"/>
      <c r="E97" s="4">
        <f>E98+E99+E100+E101</f>
        <v>6000</v>
      </c>
      <c r="F97" s="4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31.5" customHeight="1">
      <c r="A98" s="2" t="s">
        <v>93</v>
      </c>
      <c r="B98" s="9" t="s">
        <v>94</v>
      </c>
      <c r="C98" s="4">
        <f t="shared" si="1"/>
        <v>6000</v>
      </c>
      <c r="D98" s="4"/>
      <c r="E98" s="4">
        <v>6000</v>
      </c>
      <c r="F98" s="4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30" customHeight="1" hidden="1">
      <c r="A99" s="2" t="s">
        <v>95</v>
      </c>
      <c r="B99" s="9" t="s">
        <v>96</v>
      </c>
      <c r="C99" s="4">
        <f t="shared" si="1"/>
        <v>0</v>
      </c>
      <c r="D99" s="4"/>
      <c r="E99" s="4"/>
      <c r="F99" s="4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5" customHeight="1" hidden="1">
      <c r="A100" s="2" t="s">
        <v>97</v>
      </c>
      <c r="B100" s="9" t="s">
        <v>98</v>
      </c>
      <c r="C100" s="4">
        <f t="shared" si="1"/>
        <v>0</v>
      </c>
      <c r="D100" s="4"/>
      <c r="E100" s="4"/>
      <c r="F100" s="4"/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 hidden="1">
      <c r="A101" s="2" t="s">
        <v>99</v>
      </c>
      <c r="B101" s="9" t="s">
        <v>100</v>
      </c>
      <c r="C101" s="4">
        <f t="shared" si="1"/>
        <v>0</v>
      </c>
      <c r="D101" s="4"/>
      <c r="E101" s="4"/>
      <c r="F101" s="4"/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18" customHeight="1" hidden="1">
      <c r="A102" s="39" t="s">
        <v>101</v>
      </c>
      <c r="B102" s="40" t="s">
        <v>102</v>
      </c>
      <c r="C102" s="4">
        <f t="shared" si="1"/>
        <v>0</v>
      </c>
      <c r="D102" s="4"/>
      <c r="E102" s="4">
        <f>E104+E103</f>
        <v>0</v>
      </c>
      <c r="F102" s="4"/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18" customHeight="1" hidden="1">
      <c r="A103" s="80">
        <v>25020100</v>
      </c>
      <c r="B103" s="40" t="s">
        <v>181</v>
      </c>
      <c r="C103" s="4">
        <f t="shared" si="1"/>
        <v>0</v>
      </c>
      <c r="D103" s="4"/>
      <c r="E103" s="4"/>
      <c r="F103" s="4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96.75" customHeight="1" hidden="1">
      <c r="A104" s="2" t="s">
        <v>103</v>
      </c>
      <c r="B104" s="9" t="s">
        <v>104</v>
      </c>
      <c r="C104" s="4">
        <f t="shared" si="1"/>
        <v>0</v>
      </c>
      <c r="D104" s="4"/>
      <c r="E104" s="4"/>
      <c r="F104" s="4"/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38" customFormat="1" ht="14.25">
      <c r="A105" s="28">
        <v>30000000</v>
      </c>
      <c r="B105" s="21" t="s">
        <v>12</v>
      </c>
      <c r="C105" s="17">
        <f t="shared" si="1"/>
        <v>323000</v>
      </c>
      <c r="D105" s="17">
        <f>D106</f>
        <v>0</v>
      </c>
      <c r="E105" s="17">
        <f>E110+E111</f>
        <v>323000</v>
      </c>
      <c r="F105" s="17">
        <f>F110+F111</f>
        <v>323000</v>
      </c>
      <c r="G105" s="37"/>
      <c r="H105" s="37"/>
      <c r="I105" s="37"/>
      <c r="J105" s="37"/>
      <c r="K105" s="37"/>
      <c r="IJ105" s="37"/>
      <c r="IK105" s="37"/>
      <c r="IL105" s="37"/>
      <c r="IM105" s="37"/>
      <c r="IN105" s="37"/>
      <c r="IO105" s="37"/>
      <c r="IP105" s="37"/>
      <c r="IQ105" s="37"/>
      <c r="IR105" s="37"/>
    </row>
    <row r="106" spans="1:252" s="6" customFormat="1" ht="15" customHeight="1" hidden="1">
      <c r="A106" s="2">
        <v>31000000</v>
      </c>
      <c r="B106" s="9" t="s">
        <v>13</v>
      </c>
      <c r="C106" s="4">
        <f t="shared" si="1"/>
        <v>0</v>
      </c>
      <c r="D106" s="1">
        <f>D107+D109</f>
        <v>0</v>
      </c>
      <c r="E106" s="1">
        <f>E110</f>
        <v>0</v>
      </c>
      <c r="F106" s="1">
        <f>F110</f>
        <v>0</v>
      </c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69.75" customHeight="1" hidden="1">
      <c r="A107" s="2" t="s">
        <v>105</v>
      </c>
      <c r="B107" s="9" t="s">
        <v>106</v>
      </c>
      <c r="C107" s="4">
        <f t="shared" si="1"/>
        <v>0</v>
      </c>
      <c r="D107" s="1">
        <f>D108</f>
        <v>0</v>
      </c>
      <c r="E107" s="1"/>
      <c r="F107" s="1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57.75" customHeight="1" hidden="1">
      <c r="A108" s="2" t="s">
        <v>107</v>
      </c>
      <c r="B108" s="9" t="s">
        <v>108</v>
      </c>
      <c r="C108" s="4">
        <f t="shared" si="1"/>
        <v>0</v>
      </c>
      <c r="D108" s="1"/>
      <c r="E108" s="1"/>
      <c r="F108" s="1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30" customHeight="1" hidden="1">
      <c r="A109" s="2" t="s">
        <v>109</v>
      </c>
      <c r="B109" s="9" t="s">
        <v>110</v>
      </c>
      <c r="C109" s="4">
        <f t="shared" si="1"/>
        <v>0</v>
      </c>
      <c r="D109" s="1"/>
      <c r="E109" s="1"/>
      <c r="F109" s="1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42" customFormat="1" ht="45" customHeight="1" hidden="1">
      <c r="A110" s="2" t="s">
        <v>111</v>
      </c>
      <c r="B110" s="9" t="s">
        <v>112</v>
      </c>
      <c r="C110" s="4">
        <f t="shared" si="1"/>
        <v>0</v>
      </c>
      <c r="D110" s="1"/>
      <c r="E110" s="1"/>
      <c r="F110" s="1">
        <f>E110</f>
        <v>0</v>
      </c>
      <c r="G110" s="41"/>
      <c r="H110" s="41"/>
      <c r="I110" s="41"/>
      <c r="J110" s="41"/>
      <c r="K110" s="41"/>
      <c r="IJ110" s="41"/>
      <c r="IK110" s="41"/>
      <c r="IL110" s="41"/>
      <c r="IM110" s="41"/>
      <c r="IN110" s="41"/>
      <c r="IO110" s="41"/>
      <c r="IP110" s="41"/>
      <c r="IQ110" s="41"/>
      <c r="IR110" s="41"/>
    </row>
    <row r="111" spans="1:252" s="6" customFormat="1" ht="18" customHeight="1">
      <c r="A111" s="14">
        <v>33000000</v>
      </c>
      <c r="B111" s="43" t="s">
        <v>124</v>
      </c>
      <c r="C111" s="7">
        <f t="shared" si="1"/>
        <v>323000</v>
      </c>
      <c r="D111" s="8"/>
      <c r="E111" s="8">
        <f>E112</f>
        <v>323000</v>
      </c>
      <c r="F111" s="8">
        <f>F112</f>
        <v>323000</v>
      </c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3.5" customHeight="1">
      <c r="A112" s="2" t="s">
        <v>113</v>
      </c>
      <c r="B112" s="9" t="s">
        <v>114</v>
      </c>
      <c r="C112" s="4">
        <f t="shared" si="1"/>
        <v>323000</v>
      </c>
      <c r="D112" s="1"/>
      <c r="E112" s="1">
        <f>E113</f>
        <v>323000</v>
      </c>
      <c r="F112" s="1">
        <f>F113</f>
        <v>323000</v>
      </c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6" customFormat="1" ht="80.25" customHeight="1">
      <c r="A113" s="2" t="s">
        <v>115</v>
      </c>
      <c r="B113" s="9" t="s">
        <v>116</v>
      </c>
      <c r="C113" s="4">
        <f t="shared" si="1"/>
        <v>323000</v>
      </c>
      <c r="D113" s="1"/>
      <c r="E113" s="1">
        <v>323000</v>
      </c>
      <c r="F113" s="1">
        <f>E113</f>
        <v>323000</v>
      </c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38" customFormat="1" ht="15" customHeight="1">
      <c r="A114" s="44">
        <v>50000000</v>
      </c>
      <c r="B114" s="45" t="s">
        <v>9</v>
      </c>
      <c r="C114" s="46">
        <f aca="true" t="shared" si="2" ref="C114:C123">D114+E114</f>
        <v>21800</v>
      </c>
      <c r="D114" s="8"/>
      <c r="E114" s="16">
        <f>E115</f>
        <v>21800</v>
      </c>
      <c r="F114" s="47"/>
      <c r="G114" s="37"/>
      <c r="H114" s="37"/>
      <c r="I114" s="37"/>
      <c r="J114" s="37"/>
      <c r="K114" s="37"/>
      <c r="IJ114" s="37"/>
      <c r="IK114" s="37"/>
      <c r="IL114" s="37"/>
      <c r="IM114" s="37"/>
      <c r="IN114" s="37"/>
      <c r="IO114" s="37"/>
      <c r="IP114" s="37"/>
      <c r="IQ114" s="37"/>
      <c r="IR114" s="37"/>
    </row>
    <row r="115" spans="1:252" s="38" customFormat="1" ht="18.75" customHeight="1">
      <c r="A115" s="48" t="s">
        <v>117</v>
      </c>
      <c r="B115" s="21" t="s">
        <v>118</v>
      </c>
      <c r="C115" s="17">
        <f t="shared" si="2"/>
        <v>21800</v>
      </c>
      <c r="D115" s="49"/>
      <c r="E115" s="50">
        <f>E116</f>
        <v>21800</v>
      </c>
      <c r="F115" s="49"/>
      <c r="G115" s="37"/>
      <c r="H115" s="37"/>
      <c r="I115" s="37"/>
      <c r="J115" s="37"/>
      <c r="K115" s="37"/>
      <c r="IJ115" s="37"/>
      <c r="IK115" s="37"/>
      <c r="IL115" s="37"/>
      <c r="IM115" s="37"/>
      <c r="IN115" s="37"/>
      <c r="IO115" s="37"/>
      <c r="IP115" s="37"/>
      <c r="IQ115" s="37"/>
      <c r="IR115" s="37"/>
    </row>
    <row r="116" spans="1:252" s="38" customFormat="1" ht="48" customHeight="1">
      <c r="A116" s="2">
        <v>50110000</v>
      </c>
      <c r="B116" s="51" t="s">
        <v>119</v>
      </c>
      <c r="C116" s="4">
        <f t="shared" si="2"/>
        <v>21800</v>
      </c>
      <c r="D116" s="52"/>
      <c r="E116" s="1">
        <v>21800</v>
      </c>
      <c r="F116" s="52"/>
      <c r="G116" s="37"/>
      <c r="H116" s="37"/>
      <c r="I116" s="37"/>
      <c r="J116" s="37"/>
      <c r="K116" s="37"/>
      <c r="IJ116" s="37"/>
      <c r="IK116" s="37"/>
      <c r="IL116" s="37"/>
      <c r="IM116" s="37"/>
      <c r="IN116" s="37"/>
      <c r="IO116" s="37"/>
      <c r="IP116" s="37"/>
      <c r="IQ116" s="37"/>
      <c r="IR116" s="37"/>
    </row>
    <row r="117" spans="1:252" s="56" customFormat="1" ht="34.5" customHeight="1">
      <c r="A117" s="53"/>
      <c r="B117" s="54" t="s">
        <v>179</v>
      </c>
      <c r="C117" s="17">
        <f t="shared" si="2"/>
        <v>2227080</v>
      </c>
      <c r="D117" s="23">
        <f>D105+D59+D13</f>
        <v>1876010</v>
      </c>
      <c r="E117" s="23">
        <f>E105+E59+E13+E114</f>
        <v>351070</v>
      </c>
      <c r="F117" s="23">
        <f>F105+F59+F13</f>
        <v>323000</v>
      </c>
      <c r="G117" s="55"/>
      <c r="H117" s="55"/>
      <c r="I117" s="55"/>
      <c r="J117" s="55"/>
      <c r="K117" s="55"/>
      <c r="IJ117" s="55"/>
      <c r="IK117" s="55"/>
      <c r="IL117" s="55"/>
      <c r="IM117" s="55"/>
      <c r="IN117" s="55"/>
      <c r="IO117" s="55"/>
      <c r="IP117" s="55"/>
      <c r="IQ117" s="55"/>
      <c r="IR117" s="55"/>
    </row>
    <row r="118" spans="1:252" s="60" customFormat="1" ht="13.5" customHeight="1">
      <c r="A118" s="53">
        <v>40000000</v>
      </c>
      <c r="B118" s="57" t="s">
        <v>1</v>
      </c>
      <c r="C118" s="17">
        <f t="shared" si="2"/>
        <v>8500000</v>
      </c>
      <c r="D118" s="23">
        <f>D119</f>
        <v>0</v>
      </c>
      <c r="E118" s="23">
        <f>E177+E119</f>
        <v>8500000</v>
      </c>
      <c r="F118" s="23">
        <f>F119</f>
        <v>500000</v>
      </c>
      <c r="G118" s="58"/>
      <c r="H118" s="59"/>
      <c r="I118" s="59"/>
      <c r="J118" s="59"/>
      <c r="K118" s="59"/>
      <c r="IJ118" s="59"/>
      <c r="IK118" s="59"/>
      <c r="IL118" s="59"/>
      <c r="IM118" s="59"/>
      <c r="IN118" s="59"/>
      <c r="IO118" s="59"/>
      <c r="IP118" s="59"/>
      <c r="IQ118" s="59"/>
      <c r="IR118" s="59"/>
    </row>
    <row r="119" spans="1:252" s="56" customFormat="1" ht="14.25">
      <c r="A119" s="53">
        <v>41000000</v>
      </c>
      <c r="B119" s="54" t="s">
        <v>17</v>
      </c>
      <c r="C119" s="17">
        <f t="shared" si="2"/>
        <v>8500000</v>
      </c>
      <c r="D119" s="23">
        <f>D120+D127+D125</f>
        <v>0</v>
      </c>
      <c r="E119" s="23">
        <f>E120+E127+E125</f>
        <v>8500000</v>
      </c>
      <c r="F119" s="23">
        <f>F120+F127+F125</f>
        <v>500000</v>
      </c>
      <c r="G119" s="55"/>
      <c r="H119" s="55"/>
      <c r="I119" s="55"/>
      <c r="J119" s="55"/>
      <c r="K119" s="55"/>
      <c r="IJ119" s="55"/>
      <c r="IK119" s="55"/>
      <c r="IL119" s="55"/>
      <c r="IM119" s="55"/>
      <c r="IN119" s="55"/>
      <c r="IO119" s="55"/>
      <c r="IP119" s="55"/>
      <c r="IQ119" s="55"/>
      <c r="IR119" s="55"/>
    </row>
    <row r="120" spans="1:252" s="56" customFormat="1" ht="20.25" customHeight="1" hidden="1">
      <c r="A120" s="53">
        <v>41030000</v>
      </c>
      <c r="B120" s="54" t="s">
        <v>152</v>
      </c>
      <c r="C120" s="17">
        <f t="shared" si="2"/>
        <v>0</v>
      </c>
      <c r="D120" s="23">
        <f>D122+D123+D121+D124</f>
        <v>0</v>
      </c>
      <c r="E120" s="23">
        <f>E122+E123</f>
        <v>0</v>
      </c>
      <c r="F120" s="23"/>
      <c r="G120" s="55"/>
      <c r="H120" s="55"/>
      <c r="I120" s="55"/>
      <c r="J120" s="55"/>
      <c r="K120" s="55"/>
      <c r="IJ120" s="55"/>
      <c r="IK120" s="55"/>
      <c r="IL120" s="55"/>
      <c r="IM120" s="55"/>
      <c r="IN120" s="55"/>
      <c r="IO120" s="55"/>
      <c r="IP120" s="55"/>
      <c r="IQ120" s="55"/>
      <c r="IR120" s="55"/>
    </row>
    <row r="121" spans="1:252" s="75" customFormat="1" ht="45.75" customHeight="1" hidden="1">
      <c r="A121" s="72">
        <v>41033800</v>
      </c>
      <c r="B121" s="73" t="s">
        <v>161</v>
      </c>
      <c r="C121" s="26">
        <f t="shared" si="2"/>
        <v>0</v>
      </c>
      <c r="D121" s="15"/>
      <c r="E121" s="15"/>
      <c r="F121" s="15"/>
      <c r="G121" s="74"/>
      <c r="H121" s="74"/>
      <c r="I121" s="74"/>
      <c r="J121" s="74"/>
      <c r="K121" s="74"/>
      <c r="IJ121" s="74"/>
      <c r="IK121" s="74"/>
      <c r="IL121" s="74"/>
      <c r="IM121" s="74"/>
      <c r="IN121" s="74"/>
      <c r="IO121" s="74"/>
      <c r="IP121" s="74"/>
      <c r="IQ121" s="74"/>
      <c r="IR121" s="74"/>
    </row>
    <row r="122" spans="1:252" s="6" customFormat="1" ht="28.5" customHeight="1" hidden="1">
      <c r="A122" s="2">
        <v>41033900</v>
      </c>
      <c r="B122" s="9" t="s">
        <v>136</v>
      </c>
      <c r="C122" s="4">
        <f t="shared" si="2"/>
        <v>0</v>
      </c>
      <c r="D122" s="1"/>
      <c r="E122" s="1"/>
      <c r="F122" s="1"/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6" customFormat="1" ht="28.5" customHeight="1" hidden="1">
      <c r="A123" s="2">
        <v>41034200</v>
      </c>
      <c r="B123" s="9" t="s">
        <v>138</v>
      </c>
      <c r="C123" s="4">
        <f t="shared" si="2"/>
        <v>0</v>
      </c>
      <c r="D123" s="1"/>
      <c r="E123" s="1"/>
      <c r="F123" s="1"/>
      <c r="G123" s="5"/>
      <c r="H123" s="5"/>
      <c r="I123" s="5"/>
      <c r="J123" s="5"/>
      <c r="K123" s="5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s="6" customFormat="1" ht="42" customHeight="1" hidden="1">
      <c r="A124" s="2">
        <v>41034500</v>
      </c>
      <c r="B124" s="9" t="s">
        <v>168</v>
      </c>
      <c r="C124" s="4">
        <f>D124</f>
        <v>0</v>
      </c>
      <c r="D124" s="1"/>
      <c r="E124" s="1"/>
      <c r="F124" s="1"/>
      <c r="G124" s="5"/>
      <c r="H124" s="5"/>
      <c r="I124" s="5"/>
      <c r="J124" s="5"/>
      <c r="K124" s="5"/>
      <c r="IJ124" s="5"/>
      <c r="IK124" s="5"/>
      <c r="IL124" s="5"/>
      <c r="IM124" s="5"/>
      <c r="IN124" s="5"/>
      <c r="IO124" s="5"/>
      <c r="IP124" s="5"/>
      <c r="IQ124" s="5"/>
      <c r="IR124" s="5"/>
    </row>
    <row r="125" spans="1:252" s="56" customFormat="1" ht="28.5" customHeight="1" hidden="1">
      <c r="A125" s="53">
        <v>41040000</v>
      </c>
      <c r="B125" s="54" t="s">
        <v>148</v>
      </c>
      <c r="C125" s="17">
        <f>D125</f>
        <v>0</v>
      </c>
      <c r="D125" s="23">
        <f>D126</f>
        <v>0</v>
      </c>
      <c r="E125" s="23"/>
      <c r="F125" s="23"/>
      <c r="G125" s="55"/>
      <c r="H125" s="55"/>
      <c r="I125" s="55"/>
      <c r="J125" s="55"/>
      <c r="K125" s="55"/>
      <c r="IJ125" s="55"/>
      <c r="IK125" s="55"/>
      <c r="IL125" s="55"/>
      <c r="IM125" s="55"/>
      <c r="IN125" s="55"/>
      <c r="IO125" s="55"/>
      <c r="IP125" s="55"/>
      <c r="IQ125" s="55"/>
      <c r="IR125" s="55"/>
    </row>
    <row r="126" spans="1:252" s="35" customFormat="1" ht="60" customHeight="1" hidden="1">
      <c r="A126" s="33">
        <v>41040200</v>
      </c>
      <c r="B126" s="9" t="s">
        <v>141</v>
      </c>
      <c r="C126" s="4">
        <f>D126</f>
        <v>0</v>
      </c>
      <c r="D126" s="1"/>
      <c r="E126" s="1"/>
      <c r="F126" s="1"/>
      <c r="G126" s="34"/>
      <c r="H126" s="34"/>
      <c r="I126" s="34"/>
      <c r="J126" s="34"/>
      <c r="K126" s="34"/>
      <c r="IJ126" s="34"/>
      <c r="IK126" s="34"/>
      <c r="IL126" s="34"/>
      <c r="IM126" s="34"/>
      <c r="IN126" s="34"/>
      <c r="IO126" s="34"/>
      <c r="IP126" s="34"/>
      <c r="IQ126" s="34"/>
      <c r="IR126" s="34"/>
    </row>
    <row r="127" spans="1:252" s="56" customFormat="1" ht="28.5">
      <c r="A127" s="53">
        <v>41050000</v>
      </c>
      <c r="B127" s="54" t="s">
        <v>142</v>
      </c>
      <c r="C127" s="17">
        <f aca="true" t="shared" si="3" ref="C127:C160">D127+E127</f>
        <v>8500000</v>
      </c>
      <c r="D127" s="23">
        <f>D128+D129+D130+D134+D153+D159+D163+D162+D137+D143+D176+D161+D149+D131+D132+D133+D135+D136</f>
        <v>0</v>
      </c>
      <c r="E127" s="23">
        <f>E128+E129+E130+E134+E153+E159+E163+E162+E137+E143+E176+E161+E160</f>
        <v>8500000</v>
      </c>
      <c r="F127" s="23">
        <f>F174+F137+F175+F163</f>
        <v>500000</v>
      </c>
      <c r="G127" s="55"/>
      <c r="H127" s="55"/>
      <c r="I127" s="55"/>
      <c r="J127" s="55"/>
      <c r="K127" s="55"/>
      <c r="IJ127" s="55"/>
      <c r="IK127" s="55"/>
      <c r="IL127" s="55"/>
      <c r="IM127" s="55"/>
      <c r="IN127" s="55"/>
      <c r="IO127" s="55"/>
      <c r="IP127" s="55"/>
      <c r="IQ127" s="55"/>
      <c r="IR127" s="55"/>
    </row>
    <row r="128" spans="1:252" s="6" customFormat="1" ht="184.5" customHeight="1" hidden="1">
      <c r="A128" s="2">
        <v>41050100</v>
      </c>
      <c r="B128" s="9" t="s">
        <v>194</v>
      </c>
      <c r="C128" s="4">
        <f t="shared" si="3"/>
        <v>0</v>
      </c>
      <c r="D128" s="1"/>
      <c r="E128" s="1"/>
      <c r="F128" s="1"/>
      <c r="G128" s="5"/>
      <c r="H128" s="5"/>
      <c r="I128" s="5"/>
      <c r="J128" s="5"/>
      <c r="K128" s="5"/>
      <c r="IJ128" s="5"/>
      <c r="IK128" s="5"/>
      <c r="IL128" s="5"/>
      <c r="IM128" s="5"/>
      <c r="IN128" s="5"/>
      <c r="IO128" s="5"/>
      <c r="IP128" s="5"/>
      <c r="IQ128" s="5"/>
      <c r="IR128" s="5"/>
    </row>
    <row r="129" spans="1:252" s="6" customFormat="1" ht="63.75" customHeight="1" hidden="1">
      <c r="A129" s="2">
        <v>41050200</v>
      </c>
      <c r="B129" s="9" t="s">
        <v>143</v>
      </c>
      <c r="C129" s="4">
        <f t="shared" si="3"/>
        <v>0</v>
      </c>
      <c r="D129" s="1"/>
      <c r="E129" s="1"/>
      <c r="F129" s="1"/>
      <c r="G129" s="5"/>
      <c r="H129" s="5"/>
      <c r="I129" s="5"/>
      <c r="J129" s="5"/>
      <c r="K129" s="5"/>
      <c r="IJ129" s="5"/>
      <c r="IK129" s="5"/>
      <c r="IL129" s="5"/>
      <c r="IM129" s="5"/>
      <c r="IN129" s="5"/>
      <c r="IO129" s="5"/>
      <c r="IP129" s="5"/>
      <c r="IQ129" s="5"/>
      <c r="IR129" s="5"/>
    </row>
    <row r="130" spans="1:252" s="6" customFormat="1" ht="174" customHeight="1" hidden="1">
      <c r="A130" s="2">
        <v>41050300</v>
      </c>
      <c r="B130" s="3" t="s">
        <v>150</v>
      </c>
      <c r="C130" s="4">
        <f t="shared" si="3"/>
        <v>0</v>
      </c>
      <c r="D130" s="1"/>
      <c r="E130" s="1"/>
      <c r="F130" s="1"/>
      <c r="G130" s="5"/>
      <c r="H130" s="5"/>
      <c r="I130" s="5"/>
      <c r="J130" s="5"/>
      <c r="K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77" customFormat="1" ht="178.5" customHeight="1" hidden="1">
      <c r="A131" s="92">
        <v>41050400</v>
      </c>
      <c r="B131" s="93" t="s">
        <v>167</v>
      </c>
      <c r="C131" s="26">
        <f t="shared" si="3"/>
        <v>0</v>
      </c>
      <c r="D131" s="15"/>
      <c r="E131" s="15"/>
      <c r="F131" s="15"/>
      <c r="G131" s="76"/>
      <c r="H131" s="76"/>
      <c r="I131" s="76"/>
      <c r="J131" s="76"/>
      <c r="K131" s="76"/>
      <c r="IJ131" s="76"/>
      <c r="IK131" s="76"/>
      <c r="IL131" s="76"/>
      <c r="IM131" s="76"/>
      <c r="IN131" s="76"/>
      <c r="IO131" s="76"/>
      <c r="IP131" s="76"/>
      <c r="IQ131" s="76"/>
      <c r="IR131" s="76"/>
    </row>
    <row r="132" spans="1:252" s="77" customFormat="1" ht="189" customHeight="1" hidden="1">
      <c r="A132" s="92">
        <v>41050500</v>
      </c>
      <c r="B132" s="93" t="s">
        <v>173</v>
      </c>
      <c r="C132" s="26">
        <f t="shared" si="3"/>
        <v>0</v>
      </c>
      <c r="D132" s="15"/>
      <c r="E132" s="15"/>
      <c r="F132" s="15"/>
      <c r="G132" s="76"/>
      <c r="H132" s="76"/>
      <c r="I132" s="76"/>
      <c r="J132" s="76"/>
      <c r="K132" s="76"/>
      <c r="IJ132" s="76"/>
      <c r="IK132" s="76"/>
      <c r="IL132" s="76"/>
      <c r="IM132" s="76"/>
      <c r="IN132" s="76"/>
      <c r="IO132" s="76"/>
      <c r="IP132" s="76"/>
      <c r="IQ132" s="76"/>
      <c r="IR132" s="76"/>
    </row>
    <row r="133" spans="1:252" s="77" customFormat="1" ht="189" customHeight="1" hidden="1">
      <c r="A133" s="92">
        <v>41050600</v>
      </c>
      <c r="B133" s="93" t="s">
        <v>174</v>
      </c>
      <c r="C133" s="26">
        <f t="shared" si="3"/>
        <v>0</v>
      </c>
      <c r="D133" s="15"/>
      <c r="E133" s="15"/>
      <c r="F133" s="15"/>
      <c r="G133" s="76"/>
      <c r="H133" s="76"/>
      <c r="I133" s="76"/>
      <c r="J133" s="76"/>
      <c r="K133" s="76"/>
      <c r="IJ133" s="76"/>
      <c r="IK133" s="76"/>
      <c r="IL133" s="76"/>
      <c r="IM133" s="76"/>
      <c r="IN133" s="76"/>
      <c r="IO133" s="76"/>
      <c r="IP133" s="76"/>
      <c r="IQ133" s="76"/>
      <c r="IR133" s="76"/>
    </row>
    <row r="134" spans="1:252" s="6" customFormat="1" ht="159" customHeight="1" hidden="1">
      <c r="A134" s="2">
        <v>41050700</v>
      </c>
      <c r="B134" s="9" t="s">
        <v>195</v>
      </c>
      <c r="C134" s="4">
        <f t="shared" si="3"/>
        <v>0</v>
      </c>
      <c r="D134" s="1"/>
      <c r="E134" s="1"/>
      <c r="F134" s="1"/>
      <c r="G134" s="5"/>
      <c r="H134" s="5"/>
      <c r="I134" s="5"/>
      <c r="J134" s="5"/>
      <c r="K134" s="5"/>
      <c r="IJ134" s="5"/>
      <c r="IK134" s="5"/>
      <c r="IL134" s="5"/>
      <c r="IM134" s="5"/>
      <c r="IN134" s="5"/>
      <c r="IO134" s="5"/>
      <c r="IP134" s="5"/>
      <c r="IQ134" s="5"/>
      <c r="IR134" s="5"/>
    </row>
    <row r="135" spans="1:252" s="77" customFormat="1" ht="72" customHeight="1" hidden="1">
      <c r="A135" s="92">
        <v>41050900</v>
      </c>
      <c r="B135" s="94" t="s">
        <v>169</v>
      </c>
      <c r="C135" s="26">
        <f t="shared" si="3"/>
        <v>0</v>
      </c>
      <c r="D135" s="15"/>
      <c r="E135" s="15"/>
      <c r="F135" s="15"/>
      <c r="G135" s="76"/>
      <c r="H135" s="76"/>
      <c r="I135" s="76"/>
      <c r="J135" s="76"/>
      <c r="K135" s="76"/>
      <c r="IJ135" s="76"/>
      <c r="IK135" s="76"/>
      <c r="IL135" s="76"/>
      <c r="IM135" s="76"/>
      <c r="IN135" s="76"/>
      <c r="IO135" s="76"/>
      <c r="IP135" s="76"/>
      <c r="IQ135" s="76"/>
      <c r="IR135" s="76"/>
    </row>
    <row r="136" spans="1:252" s="6" customFormat="1" ht="49.5" customHeight="1" hidden="1">
      <c r="A136" s="2">
        <v>41051000</v>
      </c>
      <c r="B136" s="82" t="s">
        <v>185</v>
      </c>
      <c r="C136" s="4">
        <f t="shared" si="3"/>
        <v>0</v>
      </c>
      <c r="D136" s="1"/>
      <c r="E136" s="1"/>
      <c r="F136" s="1"/>
      <c r="G136" s="5"/>
      <c r="H136" s="5"/>
      <c r="I136" s="5"/>
      <c r="J136" s="5"/>
      <c r="K136" s="5"/>
      <c r="IJ136" s="5"/>
      <c r="IK136" s="5"/>
      <c r="IL136" s="5"/>
      <c r="IM136" s="5"/>
      <c r="IN136" s="5"/>
      <c r="IO136" s="5"/>
      <c r="IP136" s="5"/>
      <c r="IQ136" s="5"/>
      <c r="IR136" s="5"/>
    </row>
    <row r="137" spans="1:252" s="6" customFormat="1" ht="43.5" customHeight="1" hidden="1">
      <c r="A137" s="2">
        <v>41051100</v>
      </c>
      <c r="B137" s="82" t="s">
        <v>196</v>
      </c>
      <c r="C137" s="4">
        <f t="shared" si="3"/>
        <v>0</v>
      </c>
      <c r="D137" s="1">
        <f>D141+D142+D138+D140+D139</f>
        <v>0</v>
      </c>
      <c r="E137" s="1">
        <f>E141+E142+E138+E140</f>
        <v>0</v>
      </c>
      <c r="F137" s="1">
        <f>F141+F142+F138+F140</f>
        <v>0</v>
      </c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77" customFormat="1" ht="20.25" customHeight="1" hidden="1">
      <c r="A138" s="86"/>
      <c r="B138" s="85" t="s">
        <v>163</v>
      </c>
      <c r="C138" s="83">
        <f t="shared" si="3"/>
        <v>0</v>
      </c>
      <c r="D138" s="84"/>
      <c r="E138" s="84"/>
      <c r="F138" s="84">
        <f>E138</f>
        <v>0</v>
      </c>
      <c r="G138" s="76"/>
      <c r="H138" s="76"/>
      <c r="I138" s="76"/>
      <c r="J138" s="76"/>
      <c r="K138" s="76"/>
      <c r="IJ138" s="76"/>
      <c r="IK138" s="76"/>
      <c r="IL138" s="76"/>
      <c r="IM138" s="76"/>
      <c r="IN138" s="76"/>
      <c r="IO138" s="76"/>
      <c r="IP138" s="76"/>
      <c r="IQ138" s="76"/>
      <c r="IR138" s="76"/>
    </row>
    <row r="139" spans="1:252" s="77" customFormat="1" ht="54.75" customHeight="1" hidden="1">
      <c r="A139" s="87"/>
      <c r="B139" s="85" t="s">
        <v>197</v>
      </c>
      <c r="C139" s="83">
        <f t="shared" si="3"/>
        <v>0</v>
      </c>
      <c r="D139" s="84"/>
      <c r="E139" s="84"/>
      <c r="F139" s="84"/>
      <c r="G139" s="76"/>
      <c r="H139" s="76"/>
      <c r="I139" s="76"/>
      <c r="J139" s="76"/>
      <c r="K139" s="76"/>
      <c r="IJ139" s="76"/>
      <c r="IK139" s="76"/>
      <c r="IL139" s="76"/>
      <c r="IM139" s="76"/>
      <c r="IN139" s="76"/>
      <c r="IO139" s="76"/>
      <c r="IP139" s="76"/>
      <c r="IQ139" s="76"/>
      <c r="IR139" s="76"/>
    </row>
    <row r="140" spans="1:252" s="77" customFormat="1" ht="79.5" customHeight="1" hidden="1">
      <c r="A140" s="95"/>
      <c r="B140" s="94" t="s">
        <v>162</v>
      </c>
      <c r="C140" s="26">
        <f t="shared" si="3"/>
        <v>0</v>
      </c>
      <c r="D140" s="15"/>
      <c r="E140" s="15"/>
      <c r="F140" s="15"/>
      <c r="G140" s="76"/>
      <c r="H140" s="76"/>
      <c r="I140" s="76"/>
      <c r="J140" s="76"/>
      <c r="K140" s="76"/>
      <c r="IJ140" s="76"/>
      <c r="IK140" s="76"/>
      <c r="IL140" s="76"/>
      <c r="IM140" s="76"/>
      <c r="IN140" s="76"/>
      <c r="IO140" s="76"/>
      <c r="IP140" s="76"/>
      <c r="IQ140" s="76"/>
      <c r="IR140" s="76"/>
    </row>
    <row r="141" spans="1:252" s="77" customFormat="1" ht="56.25" customHeight="1" hidden="1">
      <c r="A141" s="95"/>
      <c r="B141" s="94" t="s">
        <v>155</v>
      </c>
      <c r="C141" s="26">
        <f t="shared" si="3"/>
        <v>0</v>
      </c>
      <c r="D141" s="15"/>
      <c r="E141" s="15"/>
      <c r="F141" s="15"/>
      <c r="G141" s="76"/>
      <c r="H141" s="76"/>
      <c r="I141" s="76"/>
      <c r="J141" s="76"/>
      <c r="K141" s="76"/>
      <c r="IJ141" s="76"/>
      <c r="IK141" s="76"/>
      <c r="IL141" s="76"/>
      <c r="IM141" s="76"/>
      <c r="IN141" s="76"/>
      <c r="IO141" s="76"/>
      <c r="IP141" s="76"/>
      <c r="IQ141" s="76"/>
      <c r="IR141" s="76"/>
    </row>
    <row r="142" spans="1:252" s="77" customFormat="1" ht="43.5" customHeight="1" hidden="1">
      <c r="A142" s="96"/>
      <c r="B142" s="94" t="s">
        <v>159</v>
      </c>
      <c r="C142" s="26">
        <f t="shared" si="3"/>
        <v>0</v>
      </c>
      <c r="D142" s="15"/>
      <c r="E142" s="15"/>
      <c r="F142" s="15"/>
      <c r="G142" s="76"/>
      <c r="H142" s="76"/>
      <c r="I142" s="76"/>
      <c r="J142" s="76"/>
      <c r="K142" s="76"/>
      <c r="IJ142" s="76"/>
      <c r="IK142" s="76"/>
      <c r="IL142" s="76"/>
      <c r="IM142" s="76"/>
      <c r="IN142" s="76"/>
      <c r="IO142" s="76"/>
      <c r="IP142" s="76"/>
      <c r="IQ142" s="76"/>
      <c r="IR142" s="76"/>
    </row>
    <row r="143" spans="1:252" s="6" customFormat="1" ht="55.5" customHeight="1" hidden="1">
      <c r="A143" s="2">
        <v>41051200</v>
      </c>
      <c r="B143" s="82" t="s">
        <v>186</v>
      </c>
      <c r="C143" s="4">
        <f t="shared" si="3"/>
        <v>0</v>
      </c>
      <c r="D143" s="1">
        <f>D144+D145+D146+D147+D148</f>
        <v>0</v>
      </c>
      <c r="E143" s="1"/>
      <c r="F143" s="1"/>
      <c r="G143" s="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77" customFormat="1" ht="42" customHeight="1" hidden="1">
      <c r="A144" s="86"/>
      <c r="B144" s="85" t="s">
        <v>206</v>
      </c>
      <c r="C144" s="83">
        <f t="shared" si="3"/>
        <v>0</v>
      </c>
      <c r="D144" s="84"/>
      <c r="E144" s="84"/>
      <c r="F144" s="84"/>
      <c r="G144" s="76"/>
      <c r="H144" s="76"/>
      <c r="I144" s="76"/>
      <c r="J144" s="76"/>
      <c r="K144" s="76"/>
      <c r="IJ144" s="76"/>
      <c r="IK144" s="76"/>
      <c r="IL144" s="76"/>
      <c r="IM144" s="76"/>
      <c r="IN144" s="76"/>
      <c r="IO144" s="76"/>
      <c r="IP144" s="76"/>
      <c r="IQ144" s="76"/>
      <c r="IR144" s="76"/>
    </row>
    <row r="145" spans="1:252" s="77" customFormat="1" ht="27.75" customHeight="1" hidden="1">
      <c r="A145" s="87"/>
      <c r="B145" s="85" t="s">
        <v>205</v>
      </c>
      <c r="C145" s="83">
        <f t="shared" si="3"/>
        <v>0</v>
      </c>
      <c r="D145" s="84"/>
      <c r="E145" s="84"/>
      <c r="F145" s="84"/>
      <c r="G145" s="76"/>
      <c r="H145" s="76"/>
      <c r="I145" s="76"/>
      <c r="J145" s="76"/>
      <c r="K145" s="76"/>
      <c r="IJ145" s="76"/>
      <c r="IK145" s="76"/>
      <c r="IL145" s="76"/>
      <c r="IM145" s="76"/>
      <c r="IN145" s="76"/>
      <c r="IO145" s="76"/>
      <c r="IP145" s="76"/>
      <c r="IQ145" s="76"/>
      <c r="IR145" s="76"/>
    </row>
    <row r="146" spans="1:252" s="77" customFormat="1" ht="33" customHeight="1" hidden="1">
      <c r="A146" s="87"/>
      <c r="B146" s="85" t="s">
        <v>207</v>
      </c>
      <c r="C146" s="83">
        <f t="shared" si="3"/>
        <v>0</v>
      </c>
      <c r="D146" s="84"/>
      <c r="E146" s="84"/>
      <c r="F146" s="84"/>
      <c r="G146" s="76"/>
      <c r="H146" s="76"/>
      <c r="I146" s="76"/>
      <c r="J146" s="76"/>
      <c r="K146" s="76"/>
      <c r="IJ146" s="76"/>
      <c r="IK146" s="76"/>
      <c r="IL146" s="76"/>
      <c r="IM146" s="76"/>
      <c r="IN146" s="76"/>
      <c r="IO146" s="76"/>
      <c r="IP146" s="76"/>
      <c r="IQ146" s="76"/>
      <c r="IR146" s="76"/>
    </row>
    <row r="147" spans="1:252" s="77" customFormat="1" ht="40.5" customHeight="1" hidden="1">
      <c r="A147" s="87"/>
      <c r="B147" s="85" t="s">
        <v>204</v>
      </c>
      <c r="C147" s="83">
        <f t="shared" si="3"/>
        <v>0</v>
      </c>
      <c r="D147" s="84"/>
      <c r="E147" s="84"/>
      <c r="F147" s="84"/>
      <c r="G147" s="76"/>
      <c r="H147" s="76"/>
      <c r="I147" s="76"/>
      <c r="J147" s="76"/>
      <c r="K147" s="76"/>
      <c r="IJ147" s="76"/>
      <c r="IK147" s="76"/>
      <c r="IL147" s="76"/>
      <c r="IM147" s="76"/>
      <c r="IN147" s="76"/>
      <c r="IO147" s="76"/>
      <c r="IP147" s="76"/>
      <c r="IQ147" s="76"/>
      <c r="IR147" s="76"/>
    </row>
    <row r="148" spans="1:252" s="77" customFormat="1" ht="44.25" customHeight="1" hidden="1">
      <c r="A148" s="88"/>
      <c r="B148" s="85" t="s">
        <v>203</v>
      </c>
      <c r="C148" s="83">
        <f t="shared" si="3"/>
        <v>0</v>
      </c>
      <c r="D148" s="84"/>
      <c r="E148" s="84"/>
      <c r="F148" s="84"/>
      <c r="G148" s="76"/>
      <c r="H148" s="76"/>
      <c r="I148" s="76"/>
      <c r="J148" s="76"/>
      <c r="K148" s="76"/>
      <c r="IJ148" s="76"/>
      <c r="IK148" s="76"/>
      <c r="IL148" s="76"/>
      <c r="IM148" s="76"/>
      <c r="IN148" s="76"/>
      <c r="IO148" s="76"/>
      <c r="IP148" s="76"/>
      <c r="IQ148" s="76"/>
      <c r="IR148" s="76"/>
    </row>
    <row r="149" spans="1:252" s="6" customFormat="1" ht="62.25" customHeight="1" hidden="1">
      <c r="A149" s="2">
        <v>41051400</v>
      </c>
      <c r="B149" s="82" t="s">
        <v>200</v>
      </c>
      <c r="C149" s="4">
        <f t="shared" si="3"/>
        <v>0</v>
      </c>
      <c r="D149" s="1"/>
      <c r="E149" s="1"/>
      <c r="F149" s="1"/>
      <c r="G149" s="5"/>
      <c r="H149" s="5"/>
      <c r="I149" s="5"/>
      <c r="J149" s="5"/>
      <c r="K149" s="5"/>
      <c r="IJ149" s="5"/>
      <c r="IK149" s="5"/>
      <c r="IL149" s="5"/>
      <c r="IM149" s="5"/>
      <c r="IN149" s="5"/>
      <c r="IO149" s="5"/>
      <c r="IP149" s="5"/>
      <c r="IQ149" s="5"/>
      <c r="IR149" s="5"/>
    </row>
    <row r="150" spans="1:252" s="77" customFormat="1" ht="75" customHeight="1" hidden="1">
      <c r="A150" s="101"/>
      <c r="B150" s="85" t="s">
        <v>201</v>
      </c>
      <c r="C150" s="83">
        <f t="shared" si="3"/>
        <v>0</v>
      </c>
      <c r="D150" s="84"/>
      <c r="E150" s="84"/>
      <c r="F150" s="84"/>
      <c r="G150" s="76"/>
      <c r="H150" s="76"/>
      <c r="I150" s="76"/>
      <c r="J150" s="76"/>
      <c r="K150" s="76"/>
      <c r="IJ150" s="76"/>
      <c r="IK150" s="76"/>
      <c r="IL150" s="76"/>
      <c r="IM150" s="76"/>
      <c r="IN150" s="76"/>
      <c r="IO150" s="76"/>
      <c r="IP150" s="76"/>
      <c r="IQ150" s="76"/>
      <c r="IR150" s="76"/>
    </row>
    <row r="151" spans="1:252" s="77" customFormat="1" ht="27.75" customHeight="1" hidden="1">
      <c r="A151" s="87"/>
      <c r="B151" s="85" t="s">
        <v>164</v>
      </c>
      <c r="C151" s="83">
        <f t="shared" si="3"/>
        <v>0</v>
      </c>
      <c r="D151" s="84"/>
      <c r="E151" s="84"/>
      <c r="F151" s="84"/>
      <c r="G151" s="76"/>
      <c r="H151" s="76"/>
      <c r="I151" s="76"/>
      <c r="J151" s="76"/>
      <c r="K151" s="76"/>
      <c r="IJ151" s="76"/>
      <c r="IK151" s="76"/>
      <c r="IL151" s="76"/>
      <c r="IM151" s="76"/>
      <c r="IN151" s="76"/>
      <c r="IO151" s="76"/>
      <c r="IP151" s="76"/>
      <c r="IQ151" s="76"/>
      <c r="IR151" s="76"/>
    </row>
    <row r="152" spans="1:252" s="77" customFormat="1" ht="48" customHeight="1" hidden="1">
      <c r="A152" s="88"/>
      <c r="B152" s="85" t="s">
        <v>202</v>
      </c>
      <c r="C152" s="83">
        <f t="shared" si="3"/>
        <v>0</v>
      </c>
      <c r="D152" s="84"/>
      <c r="E152" s="84"/>
      <c r="F152" s="84"/>
      <c r="G152" s="76"/>
      <c r="H152" s="76"/>
      <c r="I152" s="76"/>
      <c r="J152" s="76"/>
      <c r="K152" s="76"/>
      <c r="IJ152" s="76"/>
      <c r="IK152" s="76"/>
      <c r="IL152" s="76"/>
      <c r="IM152" s="76"/>
      <c r="IN152" s="76"/>
      <c r="IO152" s="76"/>
      <c r="IP152" s="76"/>
      <c r="IQ152" s="76"/>
      <c r="IR152" s="76"/>
    </row>
    <row r="153" spans="1:252" s="6" customFormat="1" ht="45.75" customHeight="1" hidden="1">
      <c r="A153" s="14">
        <v>41051500</v>
      </c>
      <c r="B153" s="82" t="s">
        <v>187</v>
      </c>
      <c r="C153" s="4">
        <f t="shared" si="3"/>
        <v>0</v>
      </c>
      <c r="D153" s="1"/>
      <c r="E153" s="1"/>
      <c r="F153" s="1"/>
      <c r="G153" s="5"/>
      <c r="H153" s="5"/>
      <c r="I153" s="5"/>
      <c r="J153" s="5"/>
      <c r="K153" s="5"/>
      <c r="IJ153" s="5"/>
      <c r="IK153" s="5"/>
      <c r="IL153" s="5"/>
      <c r="IM153" s="5"/>
      <c r="IN153" s="5"/>
      <c r="IO153" s="5"/>
      <c r="IP153" s="5"/>
      <c r="IQ153" s="5"/>
      <c r="IR153" s="5"/>
    </row>
    <row r="154" spans="1:252" s="6" customFormat="1" ht="20.25" customHeight="1" hidden="1">
      <c r="A154" s="97"/>
      <c r="B154" s="85" t="s">
        <v>157</v>
      </c>
      <c r="C154" s="83">
        <f t="shared" si="3"/>
        <v>0</v>
      </c>
      <c r="D154" s="84"/>
      <c r="E154" s="84"/>
      <c r="F154" s="84"/>
      <c r="G154" s="5"/>
      <c r="H154" s="5"/>
      <c r="I154" s="5"/>
      <c r="J154" s="5"/>
      <c r="K154" s="5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1:252" s="6" customFormat="1" ht="32.25" customHeight="1" hidden="1">
      <c r="A155" s="90"/>
      <c r="B155" s="85" t="s">
        <v>144</v>
      </c>
      <c r="C155" s="83">
        <f t="shared" si="3"/>
        <v>0</v>
      </c>
      <c r="D155" s="84"/>
      <c r="E155" s="84"/>
      <c r="F155" s="84"/>
      <c r="G155" s="5"/>
      <c r="H155" s="5"/>
      <c r="I155" s="5"/>
      <c r="J155" s="5"/>
      <c r="K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6" customFormat="1" ht="30.75" customHeight="1" hidden="1">
      <c r="A156" s="90"/>
      <c r="B156" s="85" t="s">
        <v>145</v>
      </c>
      <c r="C156" s="83">
        <f t="shared" si="3"/>
        <v>0</v>
      </c>
      <c r="D156" s="84"/>
      <c r="E156" s="84"/>
      <c r="F156" s="84"/>
      <c r="G156" s="5"/>
      <c r="H156" s="5"/>
      <c r="I156" s="5"/>
      <c r="J156" s="5"/>
      <c r="K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77" customFormat="1" ht="90" customHeight="1" hidden="1">
      <c r="A157" s="90"/>
      <c r="B157" s="85" t="s">
        <v>198</v>
      </c>
      <c r="C157" s="83">
        <f t="shared" si="3"/>
        <v>0</v>
      </c>
      <c r="D157" s="84"/>
      <c r="E157" s="84"/>
      <c r="F157" s="84"/>
      <c r="G157" s="76"/>
      <c r="H157" s="76"/>
      <c r="I157" s="76"/>
      <c r="J157" s="76"/>
      <c r="K157" s="76"/>
      <c r="IJ157" s="76"/>
      <c r="IK157" s="76"/>
      <c r="IL157" s="76"/>
      <c r="IM157" s="76"/>
      <c r="IN157" s="76"/>
      <c r="IO157" s="76"/>
      <c r="IP157" s="76"/>
      <c r="IQ157" s="76"/>
      <c r="IR157" s="76"/>
    </row>
    <row r="158" spans="1:252" s="77" customFormat="1" ht="58.5" customHeight="1" hidden="1">
      <c r="A158" s="91"/>
      <c r="B158" s="85" t="s">
        <v>199</v>
      </c>
      <c r="C158" s="83">
        <f t="shared" si="3"/>
        <v>0</v>
      </c>
      <c r="D158" s="84"/>
      <c r="E158" s="84"/>
      <c r="F158" s="84"/>
      <c r="G158" s="76"/>
      <c r="H158" s="76"/>
      <c r="I158" s="76"/>
      <c r="J158" s="76"/>
      <c r="K158" s="76"/>
      <c r="IJ158" s="76"/>
      <c r="IK158" s="76"/>
      <c r="IL158" s="76"/>
      <c r="IM158" s="76"/>
      <c r="IN158" s="76"/>
      <c r="IO158" s="76"/>
      <c r="IP158" s="76"/>
      <c r="IQ158" s="76"/>
      <c r="IR158" s="76"/>
    </row>
    <row r="159" spans="1:252" s="6" customFormat="1" ht="97.5" customHeight="1">
      <c r="A159" s="14">
        <v>41052600</v>
      </c>
      <c r="B159" s="9" t="s">
        <v>166</v>
      </c>
      <c r="C159" s="4">
        <f t="shared" si="3"/>
        <v>8000000</v>
      </c>
      <c r="D159" s="1"/>
      <c r="E159" s="1">
        <v>8000000</v>
      </c>
      <c r="F159" s="1"/>
      <c r="G159" s="5"/>
      <c r="H159" s="5"/>
      <c r="I159" s="5"/>
      <c r="J159" s="5"/>
      <c r="K159" s="5"/>
      <c r="IJ159" s="5"/>
      <c r="IK159" s="5"/>
      <c r="IL159" s="5"/>
      <c r="IM159" s="5"/>
      <c r="IN159" s="5"/>
      <c r="IO159" s="5"/>
      <c r="IP159" s="5"/>
      <c r="IQ159" s="5"/>
      <c r="IR159" s="5"/>
    </row>
    <row r="160" spans="1:252" s="77" customFormat="1" ht="90" customHeight="1" hidden="1">
      <c r="A160" s="96">
        <v>41052600</v>
      </c>
      <c r="B160" s="73" t="s">
        <v>166</v>
      </c>
      <c r="C160" s="26">
        <f t="shared" si="3"/>
        <v>0</v>
      </c>
      <c r="D160" s="15"/>
      <c r="E160" s="15"/>
      <c r="F160" s="15"/>
      <c r="G160" s="76"/>
      <c r="H160" s="76"/>
      <c r="I160" s="76"/>
      <c r="J160" s="76"/>
      <c r="K160" s="76"/>
      <c r="IJ160" s="76"/>
      <c r="IK160" s="76"/>
      <c r="IL160" s="76"/>
      <c r="IM160" s="76"/>
      <c r="IN160" s="76"/>
      <c r="IO160" s="76"/>
      <c r="IP160" s="76"/>
      <c r="IQ160" s="76"/>
      <c r="IR160" s="76"/>
    </row>
    <row r="161" spans="1:252" s="77" customFormat="1" ht="195" customHeight="1" hidden="1">
      <c r="A161" s="96">
        <v>41052900</v>
      </c>
      <c r="B161" s="73" t="s">
        <v>160</v>
      </c>
      <c r="C161" s="26"/>
      <c r="D161" s="15"/>
      <c r="E161" s="15"/>
      <c r="F161" s="15"/>
      <c r="G161" s="76"/>
      <c r="H161" s="76"/>
      <c r="I161" s="76"/>
      <c r="J161" s="76"/>
      <c r="K161" s="76"/>
      <c r="IJ161" s="76"/>
      <c r="IK161" s="76"/>
      <c r="IL161" s="76"/>
      <c r="IM161" s="76"/>
      <c r="IN161" s="76"/>
      <c r="IO161" s="76"/>
      <c r="IP161" s="76"/>
      <c r="IQ161" s="76"/>
      <c r="IR161" s="76"/>
    </row>
    <row r="162" spans="1:252" s="6" customFormat="1" ht="45.75" customHeight="1" hidden="1">
      <c r="A162" s="2">
        <v>41053300</v>
      </c>
      <c r="B162" s="9" t="s">
        <v>149</v>
      </c>
      <c r="C162" s="4">
        <f>D162+E162</f>
        <v>0</v>
      </c>
      <c r="D162" s="1"/>
      <c r="E162" s="1"/>
      <c r="F162" s="1"/>
      <c r="G162" s="5"/>
      <c r="H162" s="5"/>
      <c r="I162" s="5"/>
      <c r="J162" s="5"/>
      <c r="K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2" s="6" customFormat="1" ht="19.5" customHeight="1">
      <c r="A163" s="2">
        <v>41053900</v>
      </c>
      <c r="B163" s="9" t="s">
        <v>188</v>
      </c>
      <c r="C163" s="4">
        <f>D163+E163</f>
        <v>500000</v>
      </c>
      <c r="D163" s="1">
        <f>D164</f>
        <v>0</v>
      </c>
      <c r="E163" s="1">
        <v>500000</v>
      </c>
      <c r="F163" s="1">
        <f>E163</f>
        <v>500000</v>
      </c>
      <c r="G163" s="5"/>
      <c r="H163" s="5"/>
      <c r="I163" s="5"/>
      <c r="J163" s="5"/>
      <c r="K163" s="5"/>
      <c r="IJ163" s="5"/>
      <c r="IK163" s="5"/>
      <c r="IL163" s="5"/>
      <c r="IM163" s="5"/>
      <c r="IN163" s="5"/>
      <c r="IO163" s="5"/>
      <c r="IP163" s="5"/>
      <c r="IQ163" s="5"/>
      <c r="IR163" s="5"/>
    </row>
    <row r="164" spans="1:252" s="77" customFormat="1" ht="19.5" customHeight="1" hidden="1">
      <c r="A164" s="86"/>
      <c r="B164" s="85" t="s">
        <v>157</v>
      </c>
      <c r="C164" s="83">
        <f>D164+E164</f>
        <v>0</v>
      </c>
      <c r="D164" s="84">
        <f>D165+D166+D167+D168+D169+D170+D171+D172+D173+D175+D174</f>
        <v>0</v>
      </c>
      <c r="E164" s="84">
        <f>E174+E175</f>
        <v>0</v>
      </c>
      <c r="F164" s="84">
        <f>E164</f>
        <v>0</v>
      </c>
      <c r="G164" s="76"/>
      <c r="H164" s="76"/>
      <c r="I164" s="76"/>
      <c r="J164" s="76"/>
      <c r="K164" s="76"/>
      <c r="IJ164" s="76"/>
      <c r="IK164" s="76"/>
      <c r="IL164" s="76"/>
      <c r="IM164" s="76"/>
      <c r="IN164" s="76"/>
      <c r="IO164" s="76"/>
      <c r="IP164" s="76"/>
      <c r="IQ164" s="76"/>
      <c r="IR164" s="76"/>
    </row>
    <row r="165" spans="1:252" s="77" customFormat="1" ht="99" customHeight="1" hidden="1">
      <c r="A165" s="87"/>
      <c r="B165" s="85" t="s">
        <v>175</v>
      </c>
      <c r="C165" s="83">
        <f aca="true" t="shared" si="4" ref="C165:C176">D165+E165</f>
        <v>0</v>
      </c>
      <c r="D165" s="84"/>
      <c r="E165" s="84"/>
      <c r="F165" s="84"/>
      <c r="G165" s="76"/>
      <c r="H165" s="76"/>
      <c r="I165" s="76"/>
      <c r="J165" s="76"/>
      <c r="K165" s="76"/>
      <c r="IJ165" s="76"/>
      <c r="IK165" s="76"/>
      <c r="IL165" s="76"/>
      <c r="IM165" s="76"/>
      <c r="IN165" s="76"/>
      <c r="IO165" s="76"/>
      <c r="IP165" s="76"/>
      <c r="IQ165" s="76"/>
      <c r="IR165" s="76"/>
    </row>
    <row r="166" spans="1:252" s="77" customFormat="1" ht="30.75" customHeight="1" hidden="1">
      <c r="A166" s="87"/>
      <c r="B166" s="85" t="s">
        <v>158</v>
      </c>
      <c r="C166" s="83">
        <f t="shared" si="4"/>
        <v>0</v>
      </c>
      <c r="D166" s="84"/>
      <c r="E166" s="84"/>
      <c r="F166" s="84"/>
      <c r="G166" s="76"/>
      <c r="H166" s="76"/>
      <c r="I166" s="76"/>
      <c r="J166" s="76"/>
      <c r="K166" s="76"/>
      <c r="IJ166" s="76"/>
      <c r="IK166" s="76"/>
      <c r="IL166" s="76"/>
      <c r="IM166" s="76"/>
      <c r="IN166" s="76"/>
      <c r="IO166" s="76"/>
      <c r="IP166" s="76"/>
      <c r="IQ166" s="76"/>
      <c r="IR166" s="76"/>
    </row>
    <row r="167" spans="1:252" s="77" customFormat="1" ht="78.75" customHeight="1" hidden="1">
      <c r="A167" s="87"/>
      <c r="B167" s="85" t="s">
        <v>189</v>
      </c>
      <c r="C167" s="83">
        <f t="shared" si="4"/>
        <v>0</v>
      </c>
      <c r="D167" s="84"/>
      <c r="E167" s="84"/>
      <c r="F167" s="84"/>
      <c r="G167" s="76"/>
      <c r="H167" s="76"/>
      <c r="I167" s="76"/>
      <c r="J167" s="76"/>
      <c r="K167" s="76"/>
      <c r="IJ167" s="76"/>
      <c r="IK167" s="76"/>
      <c r="IL167" s="76"/>
      <c r="IM167" s="76"/>
      <c r="IN167" s="76"/>
      <c r="IO167" s="76"/>
      <c r="IP167" s="76"/>
      <c r="IQ167" s="76"/>
      <c r="IR167" s="76"/>
    </row>
    <row r="168" spans="1:252" s="77" customFormat="1" ht="20.25" customHeight="1" hidden="1">
      <c r="A168" s="87"/>
      <c r="B168" s="85" t="s">
        <v>190</v>
      </c>
      <c r="C168" s="83">
        <f t="shared" si="4"/>
        <v>0</v>
      </c>
      <c r="D168" s="84"/>
      <c r="E168" s="84"/>
      <c r="F168" s="84"/>
      <c r="G168" s="76"/>
      <c r="H168" s="76"/>
      <c r="I168" s="76"/>
      <c r="J168" s="76"/>
      <c r="K168" s="76"/>
      <c r="IJ168" s="76"/>
      <c r="IK168" s="76"/>
      <c r="IL168" s="76"/>
      <c r="IM168" s="76"/>
      <c r="IN168" s="76"/>
      <c r="IO168" s="76"/>
      <c r="IP168" s="76"/>
      <c r="IQ168" s="76"/>
      <c r="IR168" s="76"/>
    </row>
    <row r="169" spans="1:252" s="77" customFormat="1" ht="34.5" customHeight="1" hidden="1">
      <c r="A169" s="87"/>
      <c r="B169" s="85" t="s">
        <v>146</v>
      </c>
      <c r="C169" s="83">
        <f t="shared" si="4"/>
        <v>0</v>
      </c>
      <c r="D169" s="84"/>
      <c r="E169" s="84"/>
      <c r="F169" s="84"/>
      <c r="G169" s="76"/>
      <c r="H169" s="76"/>
      <c r="I169" s="76"/>
      <c r="J169" s="76"/>
      <c r="K169" s="76"/>
      <c r="IJ169" s="76"/>
      <c r="IK169" s="76"/>
      <c r="IL169" s="76"/>
      <c r="IM169" s="76"/>
      <c r="IN169" s="76"/>
      <c r="IO169" s="76"/>
      <c r="IP169" s="76"/>
      <c r="IQ169" s="76"/>
      <c r="IR169" s="76"/>
    </row>
    <row r="170" spans="1:252" s="77" customFormat="1" ht="23.25" customHeight="1" hidden="1">
      <c r="A170" s="87"/>
      <c r="B170" s="85" t="s">
        <v>147</v>
      </c>
      <c r="C170" s="83">
        <f t="shared" si="4"/>
        <v>0</v>
      </c>
      <c r="D170" s="84"/>
      <c r="E170" s="84"/>
      <c r="F170" s="84"/>
      <c r="G170" s="76"/>
      <c r="H170" s="76"/>
      <c r="I170" s="76"/>
      <c r="J170" s="76"/>
      <c r="K170" s="76"/>
      <c r="IJ170" s="76"/>
      <c r="IK170" s="76"/>
      <c r="IL170" s="76"/>
      <c r="IM170" s="76"/>
      <c r="IN170" s="76"/>
      <c r="IO170" s="76"/>
      <c r="IP170" s="76"/>
      <c r="IQ170" s="76"/>
      <c r="IR170" s="76"/>
    </row>
    <row r="171" spans="1:252" s="77" customFormat="1" ht="51" customHeight="1" hidden="1">
      <c r="A171" s="87"/>
      <c r="B171" s="85" t="s">
        <v>191</v>
      </c>
      <c r="C171" s="83">
        <f t="shared" si="4"/>
        <v>0</v>
      </c>
      <c r="D171" s="84"/>
      <c r="E171" s="84"/>
      <c r="F171" s="84"/>
      <c r="G171" s="76"/>
      <c r="H171" s="76"/>
      <c r="I171" s="76"/>
      <c r="J171" s="76"/>
      <c r="K171" s="76"/>
      <c r="IJ171" s="76"/>
      <c r="IK171" s="76"/>
      <c r="IL171" s="76"/>
      <c r="IM171" s="76"/>
      <c r="IN171" s="76"/>
      <c r="IO171" s="76"/>
      <c r="IP171" s="76"/>
      <c r="IQ171" s="76"/>
      <c r="IR171" s="76"/>
    </row>
    <row r="172" spans="1:252" s="77" customFormat="1" ht="42" customHeight="1" hidden="1">
      <c r="A172" s="88"/>
      <c r="B172" s="85" t="s">
        <v>192</v>
      </c>
      <c r="C172" s="83">
        <f t="shared" si="4"/>
        <v>0</v>
      </c>
      <c r="D172" s="84"/>
      <c r="E172" s="84"/>
      <c r="F172" s="84"/>
      <c r="G172" s="76"/>
      <c r="H172" s="76"/>
      <c r="I172" s="76"/>
      <c r="J172" s="76"/>
      <c r="K172" s="76"/>
      <c r="IJ172" s="76"/>
      <c r="IK172" s="76"/>
      <c r="IL172" s="76"/>
      <c r="IM172" s="76"/>
      <c r="IN172" s="76"/>
      <c r="IO172" s="76"/>
      <c r="IP172" s="76"/>
      <c r="IQ172" s="76"/>
      <c r="IR172" s="76"/>
    </row>
    <row r="173" spans="1:252" s="77" customFormat="1" ht="65.25" customHeight="1" hidden="1">
      <c r="A173" s="89"/>
      <c r="B173" s="85" t="s">
        <v>153</v>
      </c>
      <c r="C173" s="83">
        <f t="shared" si="4"/>
        <v>0</v>
      </c>
      <c r="D173" s="84"/>
      <c r="E173" s="84"/>
      <c r="F173" s="84"/>
      <c r="G173" s="76"/>
      <c r="H173" s="76"/>
      <c r="I173" s="76"/>
      <c r="J173" s="76"/>
      <c r="K173" s="76"/>
      <c r="IJ173" s="76"/>
      <c r="IK173" s="76"/>
      <c r="IL173" s="76"/>
      <c r="IM173" s="76"/>
      <c r="IN173" s="76"/>
      <c r="IO173" s="76"/>
      <c r="IP173" s="76"/>
      <c r="IQ173" s="76"/>
      <c r="IR173" s="76"/>
    </row>
    <row r="174" spans="1:252" s="77" customFormat="1" ht="30" customHeight="1" hidden="1">
      <c r="A174" s="98"/>
      <c r="B174" s="99" t="s">
        <v>154</v>
      </c>
      <c r="C174" s="26">
        <f t="shared" si="4"/>
        <v>0</v>
      </c>
      <c r="D174" s="100"/>
      <c r="E174" s="100"/>
      <c r="F174" s="100">
        <f>E174</f>
        <v>0</v>
      </c>
      <c r="G174" s="76"/>
      <c r="H174" s="76"/>
      <c r="I174" s="76"/>
      <c r="J174" s="76"/>
      <c r="K174" s="76"/>
      <c r="IJ174" s="76"/>
      <c r="IK174" s="76"/>
      <c r="IL174" s="76"/>
      <c r="IM174" s="76"/>
      <c r="IN174" s="76"/>
      <c r="IO174" s="76"/>
      <c r="IP174" s="76"/>
      <c r="IQ174" s="76"/>
      <c r="IR174" s="76"/>
    </row>
    <row r="175" spans="1:252" s="77" customFormat="1" ht="31.5" customHeight="1" hidden="1">
      <c r="A175" s="98"/>
      <c r="B175" s="99" t="s">
        <v>165</v>
      </c>
      <c r="C175" s="26">
        <f t="shared" si="4"/>
        <v>0</v>
      </c>
      <c r="D175" s="100"/>
      <c r="E175" s="100"/>
      <c r="F175" s="100">
        <f>E175</f>
        <v>0</v>
      </c>
      <c r="G175" s="76"/>
      <c r="H175" s="76"/>
      <c r="I175" s="76"/>
      <c r="J175" s="76"/>
      <c r="K175" s="76"/>
      <c r="IJ175" s="76"/>
      <c r="IK175" s="76"/>
      <c r="IL175" s="76"/>
      <c r="IM175" s="76"/>
      <c r="IN175" s="76"/>
      <c r="IO175" s="76"/>
      <c r="IP175" s="76"/>
      <c r="IQ175" s="76"/>
      <c r="IR175" s="76"/>
    </row>
    <row r="176" spans="1:252" s="77" customFormat="1" ht="58.5" customHeight="1" hidden="1">
      <c r="A176" s="96">
        <v>41054100</v>
      </c>
      <c r="B176" s="73" t="s">
        <v>156</v>
      </c>
      <c r="C176" s="26">
        <f t="shared" si="4"/>
        <v>0</v>
      </c>
      <c r="D176" s="15"/>
      <c r="E176" s="15"/>
      <c r="F176" s="15"/>
      <c r="G176" s="76"/>
      <c r="H176" s="76"/>
      <c r="I176" s="76"/>
      <c r="J176" s="76"/>
      <c r="K176" s="76"/>
      <c r="IJ176" s="76"/>
      <c r="IK176" s="76"/>
      <c r="IL176" s="76"/>
      <c r="IM176" s="76"/>
      <c r="IN176" s="76"/>
      <c r="IO176" s="76"/>
      <c r="IP176" s="76"/>
      <c r="IQ176" s="76"/>
      <c r="IR176" s="76"/>
    </row>
    <row r="177" spans="1:252" s="56" customFormat="1" ht="42" customHeight="1" hidden="1">
      <c r="A177" s="81">
        <v>42000000</v>
      </c>
      <c r="B177" s="54" t="s">
        <v>183</v>
      </c>
      <c r="C177" s="17">
        <f>D177+E177</f>
        <v>0</v>
      </c>
      <c r="D177" s="23"/>
      <c r="E177" s="23">
        <f>E178</f>
        <v>0</v>
      </c>
      <c r="F177" s="23"/>
      <c r="G177" s="55"/>
      <c r="H177" s="55"/>
      <c r="I177" s="55"/>
      <c r="J177" s="55"/>
      <c r="K177" s="55"/>
      <c r="IJ177" s="55"/>
      <c r="IK177" s="55"/>
      <c r="IL177" s="55"/>
      <c r="IM177" s="55"/>
      <c r="IN177" s="55"/>
      <c r="IO177" s="55"/>
      <c r="IP177" s="55"/>
      <c r="IQ177" s="55"/>
      <c r="IR177" s="55"/>
    </row>
    <row r="178" spans="1:252" s="6" customFormat="1" ht="33.75" customHeight="1" hidden="1">
      <c r="A178" s="14" t="s">
        <v>184</v>
      </c>
      <c r="B178" s="9" t="s">
        <v>211</v>
      </c>
      <c r="C178" s="4">
        <f>D178+E178</f>
        <v>0</v>
      </c>
      <c r="D178" s="1"/>
      <c r="E178" s="1"/>
      <c r="F178" s="1"/>
      <c r="G178" s="5"/>
      <c r="H178" s="5"/>
      <c r="I178" s="5"/>
      <c r="J178" s="5"/>
      <c r="K178" s="5"/>
      <c r="IJ178" s="5"/>
      <c r="IK178" s="5"/>
      <c r="IL178" s="5"/>
      <c r="IM178" s="5"/>
      <c r="IN178" s="5"/>
      <c r="IO178" s="5"/>
      <c r="IP178" s="5"/>
      <c r="IQ178" s="5"/>
      <c r="IR178" s="5"/>
    </row>
    <row r="179" spans="1:252" s="67" customFormat="1" ht="15.75">
      <c r="A179" s="61"/>
      <c r="B179" s="62" t="s">
        <v>180</v>
      </c>
      <c r="C179" s="63">
        <f>D179+E179</f>
        <v>10727080</v>
      </c>
      <c r="D179" s="64">
        <f>D117+D118</f>
        <v>1876010</v>
      </c>
      <c r="E179" s="64">
        <f>E117+E118</f>
        <v>8851070</v>
      </c>
      <c r="F179" s="64">
        <f>F117+F118</f>
        <v>823000</v>
      </c>
      <c r="G179" s="65"/>
      <c r="H179" s="65"/>
      <c r="I179" s="66"/>
      <c r="J179" s="66"/>
      <c r="K179" s="66"/>
      <c r="IJ179" s="66"/>
      <c r="IK179" s="66"/>
      <c r="IL179" s="66"/>
      <c r="IM179" s="66"/>
      <c r="IN179" s="66"/>
      <c r="IO179" s="66"/>
      <c r="IP179" s="66"/>
      <c r="IQ179" s="66"/>
      <c r="IR179" s="66"/>
    </row>
    <row r="180" spans="1:252" s="67" customFormat="1" ht="15.75">
      <c r="A180" s="68"/>
      <c r="B180" s="79"/>
      <c r="C180" s="70"/>
      <c r="D180" s="71"/>
      <c r="E180" s="71"/>
      <c r="F180" s="71"/>
      <c r="G180" s="65"/>
      <c r="H180" s="65"/>
      <c r="I180" s="66"/>
      <c r="J180" s="66"/>
      <c r="K180" s="66"/>
      <c r="IJ180" s="66"/>
      <c r="IK180" s="66"/>
      <c r="IL180" s="66"/>
      <c r="IM180" s="66"/>
      <c r="IN180" s="66"/>
      <c r="IO180" s="66"/>
      <c r="IP180" s="66"/>
      <c r="IQ180" s="66"/>
      <c r="IR180" s="66"/>
    </row>
    <row r="181" spans="1:252" s="67" customFormat="1" ht="15.75">
      <c r="A181" s="68"/>
      <c r="B181" s="79"/>
      <c r="C181" s="70"/>
      <c r="D181" s="71"/>
      <c r="E181" s="71"/>
      <c r="F181" s="71"/>
      <c r="G181" s="65"/>
      <c r="H181" s="65"/>
      <c r="I181" s="66"/>
      <c r="J181" s="66"/>
      <c r="K181" s="66"/>
      <c r="IJ181" s="66"/>
      <c r="IK181" s="66"/>
      <c r="IL181" s="66"/>
      <c r="IM181" s="66"/>
      <c r="IN181" s="66"/>
      <c r="IO181" s="66"/>
      <c r="IP181" s="66"/>
      <c r="IQ181" s="66"/>
      <c r="IR181" s="66"/>
    </row>
    <row r="182" spans="1:252" s="67" customFormat="1" ht="15.75">
      <c r="A182" s="68"/>
      <c r="B182" s="79"/>
      <c r="C182" s="70"/>
      <c r="D182" s="71"/>
      <c r="E182" s="71"/>
      <c r="F182" s="71"/>
      <c r="G182" s="65"/>
      <c r="H182" s="65"/>
      <c r="I182" s="66"/>
      <c r="J182" s="66"/>
      <c r="K182" s="66"/>
      <c r="IJ182" s="66"/>
      <c r="IK182" s="66"/>
      <c r="IL182" s="66"/>
      <c r="IM182" s="66"/>
      <c r="IN182" s="66"/>
      <c r="IO182" s="66"/>
      <c r="IP182" s="66"/>
      <c r="IQ182" s="66"/>
      <c r="IR182" s="66"/>
    </row>
    <row r="183" spans="1:252" s="67" customFormat="1" ht="15.75" customHeight="1">
      <c r="A183" s="68"/>
      <c r="B183" s="69"/>
      <c r="C183" s="70"/>
      <c r="D183" s="71"/>
      <c r="E183" s="71"/>
      <c r="F183" s="71"/>
      <c r="G183" s="65"/>
      <c r="H183" s="65"/>
      <c r="I183" s="66"/>
      <c r="J183" s="66"/>
      <c r="K183" s="66"/>
      <c r="IJ183" s="66"/>
      <c r="IK183" s="66"/>
      <c r="IL183" s="66"/>
      <c r="IM183" s="66"/>
      <c r="IN183" s="66"/>
      <c r="IO183" s="66"/>
      <c r="IP183" s="66"/>
      <c r="IQ183" s="66"/>
      <c r="IR183" s="66"/>
    </row>
    <row r="184" spans="1:252" s="102" customFormat="1" ht="18.75" customHeight="1">
      <c r="A184" s="102" t="s">
        <v>215</v>
      </c>
      <c r="B184" s="103"/>
      <c r="C184" s="103"/>
      <c r="D184" s="103"/>
      <c r="E184" s="103" t="s">
        <v>216</v>
      </c>
      <c r="F184" s="103"/>
      <c r="G184" s="103"/>
      <c r="H184" s="103"/>
      <c r="I184" s="103"/>
      <c r="J184" s="103"/>
      <c r="K184" s="103"/>
      <c r="IJ184" s="103"/>
      <c r="IK184" s="103"/>
      <c r="IL184" s="103"/>
      <c r="IM184" s="103"/>
      <c r="IN184" s="103"/>
      <c r="IO184" s="103"/>
      <c r="IP184" s="103"/>
      <c r="IQ184" s="103"/>
      <c r="IR184" s="103"/>
    </row>
    <row r="185" spans="2:252" s="102" customFormat="1" ht="18.75" customHeight="1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</row>
    <row r="186" spans="1:252" s="20" customFormat="1" ht="17.25" customHeight="1">
      <c r="A186" s="19" t="s">
        <v>214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IJ186" s="19"/>
      <c r="IK186" s="19"/>
      <c r="IL186" s="19"/>
      <c r="IM186" s="19"/>
      <c r="IN186" s="19"/>
      <c r="IO186" s="19"/>
      <c r="IP186" s="19"/>
      <c r="IQ186" s="19"/>
      <c r="IR186" s="19"/>
    </row>
    <row r="187" spans="1:252" s="20" customFormat="1" ht="17.25" customHeight="1">
      <c r="A187" s="19"/>
      <c r="B187" s="19" t="s">
        <v>210</v>
      </c>
      <c r="C187" s="19"/>
      <c r="D187" s="19"/>
      <c r="E187" s="19"/>
      <c r="F187" s="19"/>
      <c r="G187" s="19"/>
      <c r="H187" s="19"/>
      <c r="I187" s="19"/>
      <c r="J187" s="19"/>
      <c r="K187" s="19"/>
      <c r="IJ187" s="19"/>
      <c r="IK187" s="19"/>
      <c r="IL187" s="19"/>
      <c r="IM187" s="19"/>
      <c r="IN187" s="19"/>
      <c r="IO187" s="19"/>
      <c r="IP187" s="19"/>
      <c r="IQ187" s="19"/>
      <c r="IR187" s="19"/>
    </row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>
      <c r="C196" s="104"/>
    </row>
    <row r="198" ht="15">
      <c r="C198" s="104"/>
    </row>
    <row r="199" ht="15">
      <c r="C199" s="105"/>
    </row>
    <row r="200" ht="15">
      <c r="C200" s="104"/>
    </row>
  </sheetData>
  <sheetProtection/>
  <mergeCells count="11">
    <mergeCell ref="D5:F5"/>
    <mergeCell ref="D1:E1"/>
    <mergeCell ref="A8:F8"/>
    <mergeCell ref="A10:A11"/>
    <mergeCell ref="B10:B11"/>
    <mergeCell ref="C10:C11"/>
    <mergeCell ref="D10:D11"/>
    <mergeCell ref="D4:F4"/>
    <mergeCell ref="D2:F2"/>
    <mergeCell ref="D3:F3"/>
    <mergeCell ref="E10:F10"/>
  </mergeCells>
  <printOptions horizontalCentered="1"/>
  <pageMargins left="0.5905511811023623" right="0.1968503937007874" top="1.1811023622047245" bottom="0.5905511811023623" header="0.7480314960629921" footer="0.2362204724409449"/>
  <pageSetup fitToHeight="4" fitToWidth="1" horizontalDpi="600" verticalDpi="600" orientation="landscape" paperSize="9" scale="95" r:id="rId1"/>
  <headerFooter alignWithMargins="0">
    <oddHeader>&amp;R
</oddHeader>
    <oddFooter>&amp;RСторінка &amp;P</oddFooter>
  </headerFooter>
  <rowBreaks count="3" manualBreakCount="3">
    <brk id="40" max="6" man="1"/>
    <brk id="95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2019-05-23T05:57:30Z</cp:lastPrinted>
  <dcterms:created xsi:type="dcterms:W3CDTF">2014-01-17T10:52:16Z</dcterms:created>
  <dcterms:modified xsi:type="dcterms:W3CDTF">2019-05-23T05:57:33Z</dcterms:modified>
  <cp:category/>
  <cp:version/>
  <cp:contentType/>
  <cp:contentStatus/>
</cp:coreProperties>
</file>