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308" activeTab="3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definedNames>
    <definedName name="_xlnm.Print_Area" localSheetId="1">'Додаток 2'!$A$1:$L$46</definedName>
    <definedName name="_xlnm.Print_Area" localSheetId="3">'Додаток 4'!$A$1:$L$127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4" l="1"/>
  <c r="K9" i="4"/>
  <c r="J9" i="4"/>
  <c r="I9" i="4"/>
  <c r="H9" i="4"/>
  <c r="G9" i="4"/>
  <c r="F9" i="4"/>
  <c r="E9" i="4"/>
  <c r="D9" i="4"/>
  <c r="K58" i="4"/>
  <c r="J58" i="4"/>
  <c r="H58" i="4"/>
  <c r="G58" i="4"/>
  <c r="E58" i="4"/>
  <c r="D58" i="4"/>
  <c r="K47" i="4"/>
  <c r="J47" i="4"/>
  <c r="K46" i="4"/>
  <c r="J46" i="4"/>
  <c r="H47" i="4"/>
  <c r="G47" i="4"/>
  <c r="H46" i="4"/>
  <c r="G46" i="4"/>
  <c r="E47" i="4"/>
  <c r="D47" i="4"/>
  <c r="E46" i="4"/>
  <c r="E45" i="4"/>
  <c r="D46" i="4"/>
  <c r="K44" i="4"/>
  <c r="J44" i="4"/>
  <c r="K43" i="4"/>
  <c r="J43" i="4"/>
  <c r="H44" i="4"/>
  <c r="G44" i="4"/>
  <c r="H43" i="4"/>
  <c r="G43" i="4"/>
  <c r="E44" i="4"/>
  <c r="D44" i="4"/>
  <c r="E43" i="4"/>
  <c r="D43" i="4"/>
  <c r="H28" i="4"/>
  <c r="G28" i="4"/>
  <c r="K31" i="4"/>
  <c r="K42" i="4" s="1"/>
  <c r="J31" i="4"/>
  <c r="J42" i="4" s="1"/>
  <c r="H31" i="4"/>
  <c r="H42" i="4" s="1"/>
  <c r="G31" i="4"/>
  <c r="G42" i="4" s="1"/>
  <c r="E31" i="4"/>
  <c r="E28" i="4" s="1"/>
  <c r="D31" i="4"/>
  <c r="D42" i="4" s="1"/>
  <c r="K38" i="4"/>
  <c r="J38" i="4"/>
  <c r="H38" i="4"/>
  <c r="H45" i="4" s="1"/>
  <c r="G38" i="4"/>
  <c r="G45" i="4" s="1"/>
  <c r="E38" i="4"/>
  <c r="D38" i="4"/>
  <c r="K34" i="4"/>
  <c r="J34" i="4"/>
  <c r="H34" i="4"/>
  <c r="G34" i="4"/>
  <c r="E34" i="4"/>
  <c r="D34" i="4"/>
  <c r="K24" i="4"/>
  <c r="J24" i="4"/>
  <c r="H24" i="4"/>
  <c r="G24" i="4"/>
  <c r="E24" i="4"/>
  <c r="D24" i="4"/>
  <c r="K23" i="4"/>
  <c r="J23" i="4"/>
  <c r="H23" i="4"/>
  <c r="G23" i="4"/>
  <c r="E23" i="4"/>
  <c r="D23" i="4"/>
  <c r="E42" i="4" l="1"/>
  <c r="G26" i="4"/>
  <c r="D28" i="4"/>
  <c r="J28" i="4"/>
  <c r="J45" i="4"/>
  <c r="K28" i="4"/>
  <c r="D45" i="4"/>
  <c r="K45" i="4"/>
  <c r="H26" i="4"/>
  <c r="J26" i="4"/>
  <c r="K26" i="4"/>
  <c r="L9" i="3"/>
  <c r="K9" i="3"/>
  <c r="J9" i="3"/>
  <c r="I9" i="3"/>
  <c r="H9" i="3"/>
  <c r="G9" i="3"/>
  <c r="F9" i="3"/>
  <c r="E9" i="3"/>
  <c r="D9" i="3"/>
  <c r="K29" i="3"/>
  <c r="J29" i="3"/>
  <c r="H29" i="3"/>
  <c r="G29" i="3"/>
  <c r="E29" i="3"/>
  <c r="D29" i="3"/>
  <c r="K25" i="3"/>
  <c r="J25" i="3"/>
  <c r="H25" i="3"/>
  <c r="G25" i="3"/>
  <c r="E25" i="3"/>
  <c r="D25" i="3"/>
  <c r="L19" i="3"/>
  <c r="K19" i="3"/>
  <c r="I19" i="3"/>
  <c r="H19" i="3"/>
  <c r="F19" i="3"/>
  <c r="E19" i="3"/>
  <c r="J22" i="3"/>
  <c r="J21" i="3"/>
  <c r="J20" i="3"/>
  <c r="G22" i="3"/>
  <c r="G21" i="3"/>
  <c r="G20" i="3"/>
  <c r="G19" i="3" s="1"/>
  <c r="D22" i="3"/>
  <c r="D21" i="3"/>
  <c r="D20" i="3"/>
  <c r="D19" i="3" s="1"/>
  <c r="J16" i="3"/>
  <c r="J15" i="3"/>
  <c r="J14" i="3"/>
  <c r="G16" i="3"/>
  <c r="G15" i="3"/>
  <c r="G14" i="3"/>
  <c r="H13" i="3"/>
  <c r="D16" i="3"/>
  <c r="D15" i="3"/>
  <c r="D14" i="3"/>
  <c r="K13" i="3"/>
  <c r="E13" i="3"/>
  <c r="K41" i="2"/>
  <c r="J41" i="2"/>
  <c r="I41" i="2"/>
  <c r="H40" i="2"/>
  <c r="H41" i="2" s="1"/>
  <c r="K38" i="2"/>
  <c r="J38" i="2"/>
  <c r="I38" i="2"/>
  <c r="H37" i="2"/>
  <c r="H36" i="2"/>
  <c r="H35" i="2"/>
  <c r="H34" i="2"/>
  <c r="J32" i="2"/>
  <c r="I32" i="2"/>
  <c r="K32" i="2"/>
  <c r="H31" i="2"/>
  <c r="H30" i="2"/>
  <c r="H29" i="2"/>
  <c r="H28" i="2"/>
  <c r="H27" i="2"/>
  <c r="H26" i="2"/>
  <c r="H25" i="2"/>
  <c r="H21" i="2"/>
  <c r="H20" i="2"/>
  <c r="H19" i="2"/>
  <c r="H17" i="2"/>
  <c r="H16" i="2"/>
  <c r="H15" i="2"/>
  <c r="H14" i="2"/>
  <c r="H13" i="2"/>
  <c r="H12" i="2"/>
  <c r="H11" i="2"/>
  <c r="H9" i="2"/>
  <c r="H22" i="2"/>
  <c r="I23" i="2"/>
  <c r="J23" i="2"/>
  <c r="K23" i="2"/>
  <c r="I42" i="2" l="1"/>
  <c r="K42" i="2"/>
  <c r="J42" i="2"/>
  <c r="G13" i="3"/>
  <c r="J19" i="3"/>
  <c r="J13" i="3"/>
  <c r="D13" i="3"/>
  <c r="H38" i="2"/>
  <c r="H32" i="2"/>
  <c r="H23" i="2"/>
  <c r="H42" i="2" l="1"/>
</calcChain>
</file>

<file path=xl/sharedStrings.xml><?xml version="1.0" encoding="utf-8"?>
<sst xmlns="http://schemas.openxmlformats.org/spreadsheetml/2006/main" count="393" uniqueCount="253">
  <si>
    <t>Вигоди</t>
  </si>
  <si>
    <t>Витрати</t>
  </si>
  <si>
    <t>Сфера інтересів держави</t>
  </si>
  <si>
    <t xml:space="preserve">Піднесення патріотизму та громадянської свідомості молоді   </t>
  </si>
  <si>
    <t xml:space="preserve">Кошти міського бюджету </t>
  </si>
  <si>
    <r>
      <t>Створення сприятливого середовища для забезпечення зайнятості молоді,</t>
    </r>
    <r>
      <rPr>
        <sz val="14"/>
        <rFont val="Times New Roman"/>
        <family val="1"/>
        <charset val="204"/>
      </rPr>
      <t xml:space="preserve"> первинної і вторинної зайнятості та самозайнятості молоді, розвиток неформальної освіти</t>
    </r>
  </si>
  <si>
    <t>Кошти міського бюджету</t>
  </si>
  <si>
    <t>Широке залучення молоді до здорового способу життя серед молоді.</t>
  </si>
  <si>
    <t>Забезпечення змістовного дозвілля молоді</t>
  </si>
  <si>
    <t xml:space="preserve">Підтримка діяльності інститутів громадянського суспільства </t>
  </si>
  <si>
    <t>Інтеграція молоді міста в європейські та світові молодіжні структури</t>
  </si>
  <si>
    <t xml:space="preserve">Підтримка та розвиток культурно-освітніх заходів. </t>
  </si>
  <si>
    <t>Забезпечення оздоровленням та відпочинком дітей та молоді міста, в першу чергу тих, які потребують особливої соціальної уваги та підтримки</t>
  </si>
  <si>
    <t>Сфера інтересів громадян</t>
  </si>
  <si>
    <t>Створення умов для реалізації державної молодіжної політики.</t>
  </si>
  <si>
    <t>Фінансування Програми в обсязі передбачених видатків у міському бюджеті</t>
  </si>
  <si>
    <t>Забезпечення пільговим проїздом в електротранспорті студентів вищих навчальних закладів I-IV рівнів акредитації та учнів професійно-технічних навчальних закладів міста Суми</t>
  </si>
  <si>
    <t>Визначення проблем, на розв’язання яких спрямована програма
«Молодь міста Суми на 2019-2021 роки»</t>
  </si>
  <si>
    <t xml:space="preserve">Додаток 1              
до програми «Молодь міста Суми 
2019 – 2021 роки» </t>
  </si>
  <si>
    <t>Пріоритетні завдання</t>
  </si>
  <si>
    <t>Заходи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</si>
  <si>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</si>
  <si>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</si>
  <si>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</si>
  <si>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</si>
  <si>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</si>
  <si>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</si>
  <si>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</si>
  <si>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</si>
  <si>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</si>
  <si>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>2019 – 2021 роки</t>
  </si>
  <si>
    <t>Міський бюджет</t>
  </si>
  <si>
    <t xml:space="preserve">Не потребує фінансування </t>
  </si>
  <si>
    <t>-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</si>
  <si>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</si>
  <si>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Міський бюджет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</si>
  <si>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</si>
  <si>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</si>
  <si>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</si>
  <si>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</si>
  <si>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>Підвищення рівня зайнятості молоді.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</si>
  <si>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</si>
  <si>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</si>
  <si>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</si>
  <si>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</si>
  <si>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</si>
  <si>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</si>
  <si>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</si>
  <si>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</si>
  <si>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</si>
  <si>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</si>
  <si>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</si>
  <si>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</si>
  <si>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</si>
  <si>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Збільшення чисельності активної молоді через заохочення та стимулювання відзнаками, преміями та подарунками</t>
  </si>
  <si>
    <t>Усього: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</si>
  <si>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</si>
  <si>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</si>
  <si>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</si>
  <si>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</si>
  <si>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</si>
  <si>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Управління освіти і науки Сумської міської ради  спільно з  дошкільними навчальними закладами</t>
  </si>
  <si>
    <t>Забезпечення реалізації права дитини на оздоровлення</t>
  </si>
  <si>
    <t xml:space="preserve">                                                          </t>
  </si>
  <si>
    <t>Підпрограма 3. Забезпечення проведення культурно-освітніх заходів</t>
  </si>
  <si>
    <t>Популяризація форм та методів здорового способу життя, змістовного та інтелектуального  дозвілля</t>
  </si>
  <si>
    <t>1.3. Організація та проведення заходів з відзначення державних, традиційних молодіжних заходів, тощо.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</si>
  <si>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</si>
  <si>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</si>
  <si>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>Підпрограма 4. Компенсаційні виплати на пільговий проїзд електротранспортом окремим категоріям громадян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</si>
  <si>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</si>
  <si>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</si>
  <si>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</si>
  <si>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</si>
  <si>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r>
      <t xml:space="preserve">Управління освіти і науки Сумської міської ради </t>
    </r>
    <r>
      <rPr>
        <sz val="11"/>
        <color rgb="FF000000"/>
        <rFont val="Times New Roman"/>
        <family val="1"/>
        <charset val="204"/>
      </rPr>
      <t xml:space="preserve"> спільно з </t>
    </r>
    <r>
      <rPr>
        <sz val="11"/>
        <rFont val="Times New Roman"/>
        <family val="1"/>
        <charset val="204"/>
      </rPr>
      <t xml:space="preserve"> загальноосвітніми навчальними закладами</t>
    </r>
  </si>
  <si>
    <r>
      <t>Міський бюджет</t>
    </r>
    <r>
      <rPr>
        <b/>
        <sz val="11"/>
        <color rgb="FF000000"/>
        <rFont val="Times New Roman"/>
        <family val="1"/>
        <charset val="204"/>
      </rPr>
      <t xml:space="preserve"> </t>
    </r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</si>
  <si>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</si>
  <si>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№ З/П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</si>
  <si>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</si>
  <si>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</si>
  <si>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</si>
  <si>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</si>
  <si>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та туризму Сумської міської ради.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</si>
  <si>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</si>
  <si>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</si>
  <si>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КУ «Сумський міський центр дозвілля молоді» СМР, відділ бухгалтерського обліку та звітності Сумської міської ради</t>
  </si>
  <si>
    <t xml:space="preserve">Підвищення рівня  екологічної культури молоді, збільшення кількості молоді  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</si>
  <si>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</si>
  <si>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</si>
  <si>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</si>
  <si>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</si>
  <si>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</si>
  <si>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</si>
  <si>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</si>
  <si>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</si>
  <si>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</si>
  <si>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</si>
  <si>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>1.11. Виготовлення іміджевої продукції.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</si>
  <si>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</si>
  <si>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</si>
  <si>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Відділ у справах молоді та спорту Сумської міської ради, бухгалтерського обліку та звітності Сумської міської ради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</si>
  <si>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</si>
  <si>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</si>
  <si>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</si>
  <si>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3.1.Виплата премій міського голови за особливі досягнення молоді у розбудові міста.</t>
  </si>
  <si>
    <t xml:space="preserve">Організація та проведення культурно-освітніх заходів </t>
  </si>
  <si>
    <t>2.1. Організація і забезпечення відпочинком дітей в таборах з денним перебуванням при загальноосвітніх навчальних закладах.</t>
  </si>
  <si>
    <t>2.2. Забезпечення оздоровленням вихованців дошкільних навчальних закладів.</t>
  </si>
  <si>
    <t>1.1. Організація та проведення заходів патріотичного виховання та громадянської освіти шляхом проведення патріотично спрямованих акції, навчально-виховних таборів, походів, інформаційних кампаній, тощо.</t>
  </si>
  <si>
    <t>1.2. Організація та проведення інформаційних заходів шляхом участі молоді у навальних тренінгових програмах, акціях, семінарах, конкурсах, тощо.</t>
  </si>
  <si>
    <t>1.4. Організація заходів з використанням методик неформальної освіти для молоді, спрямованої на набуття молодими людьми знань та навичок шляхом участі в громадській суспільно значущій діяльності.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</si>
  <si>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</si>
  <si>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</si>
  <si>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>Напрями діяльності програми «Молодь міста Суми на 2019-2021 роки»</t>
  </si>
  <si>
    <t xml:space="preserve">Додаток 2              
до програми «Молодь міста Суми 
2019 – 2021 роки» </t>
  </si>
  <si>
    <t>2019  рік (проект)</t>
  </si>
  <si>
    <t>2020 рік (прогноз)</t>
  </si>
  <si>
    <t>2021 рік (прогноз)</t>
  </si>
  <si>
    <t>Відповідальні виконавці</t>
  </si>
  <si>
    <t>Обсяг витрат</t>
  </si>
  <si>
    <t>загальний фонд</t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</si>
  <si>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</t>
  </si>
  <si>
    <t>Управління освіти і науки Сумської міської ради</t>
  </si>
  <si>
    <t>Виконавчий комітет Сумської міської ради (відділ у справах сім'ї, молоді та спорту Сумської міської ради, відділ бухгалтерського обліку та звітності Сумської міської ради)</t>
  </si>
  <si>
    <t>Мета, завдання, КПКВК</t>
  </si>
  <si>
    <t>спеціальний фонд</t>
  </si>
  <si>
    <t>у тому числі
кошти міського бюджету</t>
  </si>
  <si>
    <r>
      <t xml:space="preserve">Мета програми: 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</si>
  <si>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t>Всього на виконання програми:</t>
  </si>
  <si>
    <r>
      <t xml:space="preserve">Мета: </t>
    </r>
    <r>
      <rPr>
        <sz val="11"/>
        <rFont val="Times New Roman"/>
        <family val="1"/>
        <charset val="204"/>
      </rPr>
      <t>створення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</si>
  <si>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r>
      <t xml:space="preserve">Завдання 1.
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молоді.</t>
    </r>
  </si>
  <si>
    <r>
      <t xml:space="preserve">Завдання 2.
</t>
    </r>
    <r>
      <rPr>
        <sz val="11"/>
        <rFont val="Times New Roman"/>
        <family val="1"/>
        <charset val="204"/>
      </rPr>
      <t>Залучення інститутів громадянського суспільства до реалізації проектів та здійснення заходів для молоді.</t>
    </r>
  </si>
  <si>
    <r>
      <t xml:space="preserve">Всього на виконання Підпрограми 1.
</t>
    </r>
    <r>
      <rPr>
        <sz val="11"/>
        <rFont val="Times New Roman"/>
        <family val="1"/>
        <charset val="204"/>
      </rPr>
      <t>КПКВК 0213130</t>
    </r>
  </si>
  <si>
    <r>
      <t xml:space="preserve">Завдання 3.
</t>
    </r>
    <r>
      <rPr>
        <sz val="11"/>
        <rFont val="Times New Roman"/>
        <family val="1"/>
        <charset val="204"/>
      </rPr>
      <t>Відзначення здобутих особливих досягнень дітей та молоді.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</si>
  <si>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ради, відділ культури та туризму Сумської міської ради</t>
  </si>
  <si>
    <r>
      <t xml:space="preserve">Всього на виконання Підпрограми 2.
</t>
    </r>
    <r>
      <rPr>
        <sz val="11"/>
        <rFont val="Times New Roman"/>
        <family val="1"/>
        <charset val="204"/>
      </rPr>
      <t>КПКВК 0213140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</si>
  <si>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 звітності Сумської міської ради</t>
  </si>
  <si>
    <t xml:space="preserve">з них:
субвенція з обласного бюджету </t>
  </si>
  <si>
    <r>
      <t>Мета:</t>
    </r>
    <r>
      <rPr>
        <sz val="11"/>
        <rFont val="Times New Roman"/>
        <family val="1"/>
        <charset val="204"/>
      </rPr>
      <t xml:space="preserve"> Підтримка та розвиток культурно-освітніх заходів</t>
    </r>
  </si>
  <si>
    <r>
      <t xml:space="preserve">Мета: </t>
    </r>
    <r>
      <rPr>
        <sz val="11"/>
        <rFont val="Times New Roman"/>
        <family val="1"/>
        <charset val="204"/>
      </rPr>
      <t xml:space="preserve">Організація оздоровлення та забезпечення відпочинком дітей. </t>
    </r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</si>
  <si>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</t>
    </r>
  </si>
  <si>
    <r>
      <t xml:space="preserve">Всього на виконання Підпрограми 3.
</t>
    </r>
    <r>
      <rPr>
        <sz val="11"/>
        <rFont val="Times New Roman"/>
        <family val="1"/>
        <charset val="204"/>
      </rPr>
      <t>КПКВК 0214060</t>
    </r>
  </si>
  <si>
    <r>
      <t xml:space="preserve">Всього на виконання Підпрограми 4.
</t>
    </r>
    <r>
      <rPr>
        <sz val="11"/>
        <rFont val="Times New Roman"/>
        <family val="1"/>
        <charset val="204"/>
      </rPr>
      <t>КПКВК 0213030</t>
    </r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</si>
  <si>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</si>
  <si>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r>
      <t>Завдання 1.</t>
    </r>
    <r>
      <rPr>
        <sz val="11"/>
        <rFont val="Times New Roman"/>
        <family val="1"/>
        <charset val="204"/>
      </rPr>
      <t xml:space="preserve"> 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Суми.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</si>
  <si>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та проведення культурно-освітніх заходів.</t>
    </r>
  </si>
  <si>
    <r>
      <t>Завдання 2.</t>
    </r>
    <r>
      <rPr>
        <sz val="11"/>
        <rFont val="Times New Roman"/>
        <family val="1"/>
        <charset val="204"/>
      </rPr>
      <t xml:space="preserve"> Організація відпочину та забезпечення оздоровленням дітей дошкільного та шкільного віку.</t>
    </r>
  </si>
  <si>
    <t>Перелік завдань програми «Молодь міста Суми на 2019-2021 роки»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</si>
  <si>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</si>
  <si>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</si>
  <si>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Заступник начальника відділу
у справах молоді та спорту                        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</si>
  <si>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</si>
  <si>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2019 рік (проект)</t>
  </si>
  <si>
    <t>Разом</t>
  </si>
  <si>
    <t>Всього на виконання Програми, грн.</t>
  </si>
  <si>
    <t>КПКВК 0213130 «Реалізація державної політики у молодіжній сфері»</t>
  </si>
  <si>
    <t>Показники виконання:</t>
  </si>
  <si>
    <t>середні витрати на забезпечення участі у  заходах державної політики у молодіжній сфері одного учасника, грн.</t>
  </si>
  <si>
    <t>кількість учасників проектів громадських організацій, осіб, у т.ч.:</t>
  </si>
  <si>
    <t>проекту у сфері національно-патріотичного виховання, грн.</t>
  </si>
  <si>
    <t>середні витрати на забезпечення участі в одному проекті одного учасника, грн., у т.ч.:</t>
  </si>
  <si>
    <t>середні витрати на забезпечення участі в одному проекті у сфері роботи з дітьми та молоддю одного учасника, грн.</t>
  </si>
  <si>
    <t>середні витрати на забезпечення участі в одному проекті у сфері роботи національно-патріотичного виховання  одного учасника, грн.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</si>
  <si>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</si>
  <si>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</si>
  <si>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</si>
  <si>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</si>
  <si>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</si>
  <si>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</si>
  <si>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середні витрати на харчування 1 дитини в таборах з денним перебуванням при загальноосвітніх навчальних закладах,  грн.</t>
  </si>
  <si>
    <t>середні витрати для придбання свіжих овочів і фруктів на 1 вихованця дошкільного навчального закладу, грн.</t>
  </si>
  <si>
    <t>1 035 000</t>
  </si>
  <si>
    <t>1 087 500</t>
  </si>
  <si>
    <t>1 142 000</t>
  </si>
  <si>
    <t>КПКВК 0214060 «Забезпечення діяльності інших закладів галузі культури і мистецтва»</t>
  </si>
  <si>
    <t>кількість міських культурно-освітніх заходів для молоді, од.</t>
  </si>
  <si>
    <t>середні витрати на проведення одного заходу, грн.</t>
  </si>
  <si>
    <t>середні витрати на забезпечення участі одного учасника в заходах, грн.</t>
  </si>
  <si>
    <t>Обсяг видатків на компенсацію за пільговий проїзд електротранспортом студентам та учням, грн.</t>
  </si>
  <si>
    <t>кількість осіб, які мають право на пільговий проїзд електротранспортом, осіб</t>
  </si>
  <si>
    <t>кількість підприємств – отримувачів компенсації за пільговий проїзд студентів/учнів, од.</t>
  </si>
  <si>
    <t>середньомісячний розмір компенсації за пільговий проїзд електротранспортом,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</si>
  <si>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</si>
  <si>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</si>
  <si>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</si>
  <si>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</si>
  <si>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1.</t>
    </r>
    <r>
      <rPr>
        <b/>
        <u/>
        <sz val="11"/>
        <color rgb="FF000000"/>
        <rFont val="Times New Roman"/>
        <family val="1"/>
        <charset val="204"/>
      </rPr>
      <t xml:space="preserve"> Здійснення заходів та реалізація проектів на виконання Державної цільової соціальної програми «Молодь України»</t>
    </r>
  </si>
  <si>
    <r>
      <t>Відповідальний виконавець</t>
    </r>
    <r>
      <rPr>
        <sz val="11"/>
        <rFont val="Times New Roman"/>
        <family val="1"/>
        <charset val="204"/>
      </rPr>
      <t>: 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ради, департамент комунікацій та інформаційної політики Сумської міської ради) управління освіти і науки Сумської міської ради, відділ культури та туризму Сумської міської ради.</t>
    </r>
  </si>
  <si>
    <t>середній розмір однієї премії міського голови за особливі досягнення молоді, грн.</t>
  </si>
  <si>
    <r>
      <t xml:space="preserve">КПКВК 0213030 </t>
    </r>
    <r>
      <rPr>
        <b/>
        <sz val="11"/>
        <rFont val="Times New Roman"/>
        <family val="1"/>
        <charset val="204"/>
      </rPr>
      <t>«Компенсаційні виплати на пільговий проїзд електротранспортом окремим категоріям громадян»</t>
    </r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</si>
  <si>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спорту, відділ бухгалтерського обліку та звітності)</t>
    </r>
  </si>
  <si>
    <t>Всього на виконання Підпрограми 1.</t>
  </si>
  <si>
    <t>Завдання 1.
Створення сприятливих умов для соціального становлення та розвитку молоді.</t>
  </si>
  <si>
    <t>кількість міських заходів державної політики у молодіжній сфері у од.</t>
  </si>
  <si>
    <t>кількість учасників заходів державної політики у молодіжній сфері, осіб.</t>
  </si>
  <si>
    <t>показник затрат:</t>
  </si>
  <si>
    <t>показник продукту:</t>
  </si>
  <si>
    <t>показник ефективності:</t>
  </si>
  <si>
    <t xml:space="preserve">середні витрати на проведення одного заходу державної політики у молодіжній сфері, грн. </t>
  </si>
  <si>
    <t>показник якості:</t>
  </si>
  <si>
    <t>збільшення кількості молоді, охопленої міськими заходами державної політики у молодіжній сфері, порівняно з минулим роком, %.</t>
  </si>
  <si>
    <t>кількість молоді, охопленої міськими заходами державної політики у молодіжній сфері, від загальної кількості молоді у місті, %.</t>
  </si>
  <si>
    <t>Завдання 2.
Залучення інститутів громадянського суспільства до реалізації проектів та здійснення заходів для молоді.</t>
  </si>
  <si>
    <t>кількість проектів-переможців у сфері роботи з дітьми та молоддю, од.</t>
  </si>
  <si>
    <t>кількість проектів-переможців у сфері національно-патріотичного виховання, од.</t>
  </si>
  <si>
    <t>середні витрати на проведення одного проекту, грн., у т.ч.:</t>
  </si>
  <si>
    <t>проекту у сфері роботи з дітьми та молоддю, грн.</t>
  </si>
  <si>
    <t>збільшення кількості молоді, охопленої проектами інститутами громадського суспільства, порівняно з минулим роком, %.</t>
  </si>
  <si>
    <t>кількість молоді, охопленої проектами інститутами громадського суспільства, від загальної кількості молоді у місті, %.</t>
  </si>
  <si>
    <t>кількість видів відзнак, од.</t>
  </si>
  <si>
    <t>кількість відзначених молодих людей премією міського голови за особливі досягнення молоді, чол.</t>
  </si>
  <si>
    <t>динаміка кількості відзначених молодих людей, порівняно з минулим роком, %.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</si>
  <si>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</si>
  <si>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r>
      <t>Мета: С</t>
    </r>
    <r>
      <rPr>
        <sz val="11"/>
        <rFont val="Times New Roman"/>
        <family val="1"/>
        <charset val="204"/>
      </rPr>
      <t>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</si>
  <si>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</si>
  <si>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</si>
  <si>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Оздоровлення та відпочинок дітей (крім заходів з оздоровлення дітей, що здійснюються за рахунок коштів на оздоровлення громадян,
які постраждали внаслідок Чорнобильської катастрофи)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</si>
  <si>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 та молоді, які потребують особливої уваги та підтримки.</t>
    </r>
  </si>
  <si>
    <t>Організація оздоровлення та забезпечення відпочинком дітей та молоді, які потребують особливої уваги та підтримки</t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</si>
  <si>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</si>
  <si>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</si>
  <si>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</si>
  <si>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</si>
  <si>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відпочинку (порівняно з минулим роком), %.</t>
  </si>
  <si>
    <t>Завдання 2. Організація відпочину та забезпечення оздоровленням дітей дошкільного та шкільного віку</t>
  </si>
  <si>
    <t>кількість дітей, які забезпечені відпочинком в таборах з денним перебуванням при загальноосвітніх навчальних закладах, осіб.</t>
  </si>
  <si>
    <t>кількість дітей, яким надані послуги з оздоровлення в дошкільному навчальному закладі, осіб.</t>
  </si>
  <si>
    <t>кількість дітей, охоплених оздоровлення у дошкільних навчальних закладах у порівнянні з минулим роком, %.</t>
  </si>
  <si>
    <t>кількість дітей, які охоплені заходами з відпочинку у порівнянні з минулим роком, %.</t>
  </si>
  <si>
    <r>
      <t xml:space="preserve">Мета: </t>
    </r>
    <r>
      <rPr>
        <sz val="11"/>
        <rFont val="Times New Roman"/>
        <family val="1"/>
        <charset val="204"/>
      </rPr>
      <t>Підтримка та розвиток культурно-освітніх заходів.</t>
    </r>
  </si>
  <si>
    <t>Всього на виконання Підпрограми 3.</t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</si>
  <si>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</si>
  <si>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  </r>
  </si>
  <si>
    <t>Завдання 1. Організація та проведення  культурно-освітніх заходів, грн.</t>
  </si>
  <si>
    <t>кількість учасників заходів, осіб.</t>
  </si>
  <si>
    <t>збільшення кількості молоді, охопленої культурно-освітніми заходами, порівняно з минулим роком , %.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</si>
  <si>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громадян.</t>
    </r>
  </si>
  <si>
    <t xml:space="preserve">Завдання 1. 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міста Суми </t>
  </si>
  <si>
    <t>питома вага відшкодованих компенсацій до нарахованих, %.</t>
  </si>
  <si>
    <t>кількість проектів, які стали переможцями конкурсу, од.</t>
  </si>
  <si>
    <t>учасників у сфері роботи з дітьми та молоддю, осіб.</t>
  </si>
  <si>
    <t>учасників у сфері національно-патріотичного виховання, осіб.</t>
  </si>
  <si>
    <t>проектів-переможців у сфері національно-патріотичного виховання, од.</t>
  </si>
  <si>
    <t>проектів-переможців у сфері роботи з дітьми та молоддю, грн.</t>
  </si>
  <si>
    <t>видатки на реалізацію проектів, які стали переможцями конкурсу, грн., у т.ч.:</t>
  </si>
  <si>
    <t>Результативні показники виконання завдань програми «Молодь міста Суми на 2019-2021 роки»</t>
  </si>
  <si>
    <t xml:space="preserve">Додаток 3              
до програми «Молодь міста Суми 
2019 – 2021 роки» </t>
  </si>
  <si>
    <t xml:space="preserve">Додаток 4              
до програми «Молодь міста Суми 
2019 – 2021 роки» </t>
  </si>
  <si>
    <t>Завдання 3.
Відзначення здобутих особливих досягнень дітей та молоді</t>
  </si>
  <si>
    <t>Всього на виконання Підпрограми 4.</t>
  </si>
  <si>
    <t>Заступник начальника відділу
у справах молоді та спорту                                                                                                                                                                      Є.О. Обравіт</t>
  </si>
  <si>
    <r>
      <t xml:space="preserve">Сумський міський голова                                                                                                                                                          О.М. Лисенко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</si>
  <si>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r>
      <t xml:space="preserve">Сумський міський голова                                                                                                                                                                      О.М. Лисенко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</si>
</sst>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2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5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 indent="1"/>
    </xf>
    <xf numFmtId="0" fontId="8" fillId="0" borderId="5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 indent="1"/>
    </xf>
    <xf numFmtId="3" fontId="10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indent="1"/>
    </xf>
    <xf numFmtId="0" fontId="15" fillId="0" borderId="0" xfId="0" applyFont="1" applyAlignment="1">
      <alignment horizontal="left" indent="1"/>
    </xf>
    <xf numFmtId="0" fontId="16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15"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 indent="15"/>
    </xf>
    <xf numFmtId="0" fontId="5" fillId="0" borderId="0" xfId="0" applyFont="1" applyAlignment="1">
      <alignment horizontal="left" vertical="top" indent="15"/>
    </xf>
    <xf numFmtId="0" fontId="7" fillId="0" borderId="2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 indent="1"/>
    </xf>
    <xf numFmtId="0" fontId="10" fillId="0" borderId="7" xfId="0" applyFont="1" applyBorder="1" applyAlignment="1">
      <alignment horizontal="left" vertical="top" wrapText="1" indent="1"/>
    </xf>
    <xf numFmtId="0" fontId="10" fillId="0" borderId="6" xfId="0" applyFont="1" applyBorder="1" applyAlignment="1">
      <alignment horizontal="left" vertical="top" wrapText="1" inden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 indent="1"/>
    </xf>
    <xf numFmtId="0" fontId="8" fillId="0" borderId="6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top" wrapText="1" indent="10"/>
    </xf>
    <xf numFmtId="0" fontId="6" fillId="0" borderId="0" xfId="0" applyFont="1" applyAlignment="1">
      <alignment horizontal="left" vertical="top" indent="10"/>
    </xf>
    <xf numFmtId="0" fontId="7" fillId="0" borderId="5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 indent="5"/>
    </xf>
    <xf numFmtId="0" fontId="6" fillId="0" borderId="0" xfId="0" applyFont="1" applyAlignment="1">
      <alignment horizontal="left" vertical="top" indent="5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2"/>
  <sheetViews>
    <sheetView view="pageBreakPreview" zoomScale="85" zoomScaleNormal="100" zoomScaleSheetLayoutView="85" workbookViewId="0">
      <selection activeCell="B9" sqref="B9"/>
    </sheetView>
  </sheetViews>
  <sheetFormatPr defaultRowHeight="15" x14ac:dyDescent="0.25"/>
  <cols>
    <col min="1" max="1" width="1.28515625" style="2" customWidth="1"/>
    <col min="2" max="2" width="109.85546875" style="2" customWidth="1"/>
    <col min="3" max="3" width="62.42578125" style="2" customWidth="1"/>
    <col min="4" max="16384" width="9.140625" style="2"/>
  </cols>
  <sheetData>
    <row r="1" spans="2:3" ht="6.75" customHeight="1" x14ac:dyDescent="0.25"/>
    <row r="2" spans="2:3" ht="57.75" customHeight="1" x14ac:dyDescent="0.25">
      <c r="C2" s="6" t="s">
        <v>18</v>
      </c>
    </row>
    <row r="4" spans="2:3" ht="46.5" customHeight="1" x14ac:dyDescent="0.25">
      <c r="B4" s="36" t="s">
        <v>17</v>
      </c>
      <c r="C4" s="37"/>
    </row>
    <row r="5" spans="2:3" ht="24" customHeight="1" x14ac:dyDescent="0.25"/>
    <row r="6" spans="2:3" ht="20.25" customHeight="1" x14ac:dyDescent="0.25">
      <c r="B6" s="1" t="s">
        <v>0</v>
      </c>
      <c r="C6" s="1" t="s">
        <v>1</v>
      </c>
    </row>
    <row r="7" spans="2:3" ht="34.5" customHeight="1" x14ac:dyDescent="0.25">
      <c r="B7" s="35" t="s">
        <v>2</v>
      </c>
      <c r="C7" s="35"/>
    </row>
    <row r="8" spans="2:3" ht="25.5" customHeight="1" x14ac:dyDescent="0.25">
      <c r="B8" s="3" t="s">
        <v>3</v>
      </c>
      <c r="C8" s="4" t="s">
        <v>4</v>
      </c>
    </row>
    <row r="9" spans="2:3" ht="42" customHeight="1" x14ac:dyDescent="0.25">
      <c r="B9" s="3" t="s">
        <v>5</v>
      </c>
      <c r="C9" s="4" t="s">
        <v>6</v>
      </c>
    </row>
    <row r="10" spans="2:3" ht="25.5" customHeight="1" x14ac:dyDescent="0.25">
      <c r="B10" s="5" t="s">
        <v>7</v>
      </c>
      <c r="C10" s="5" t="s">
        <v>6</v>
      </c>
    </row>
    <row r="11" spans="2:3" ht="25.5" customHeight="1" x14ac:dyDescent="0.25">
      <c r="B11" s="5" t="s">
        <v>8</v>
      </c>
      <c r="C11" s="5" t="s">
        <v>6</v>
      </c>
    </row>
    <row r="12" spans="2:3" ht="25.5" customHeight="1" x14ac:dyDescent="0.25">
      <c r="B12" s="5" t="s">
        <v>9</v>
      </c>
      <c r="C12" s="5" t="s">
        <v>6</v>
      </c>
    </row>
    <row r="13" spans="2:3" ht="25.5" customHeight="1" x14ac:dyDescent="0.25">
      <c r="B13" s="3" t="s">
        <v>10</v>
      </c>
      <c r="C13" s="5" t="s">
        <v>6</v>
      </c>
    </row>
    <row r="14" spans="2:3" ht="25.5" customHeight="1" x14ac:dyDescent="0.25">
      <c r="B14" s="3" t="s">
        <v>11</v>
      </c>
      <c r="C14" s="5" t="s">
        <v>6</v>
      </c>
    </row>
    <row r="15" spans="2:3" ht="44.25" customHeight="1" x14ac:dyDescent="0.25">
      <c r="B15" s="3" t="s">
        <v>12</v>
      </c>
      <c r="C15" s="5" t="s">
        <v>6</v>
      </c>
    </row>
    <row r="16" spans="2:3" ht="34.5" customHeight="1" x14ac:dyDescent="0.25">
      <c r="B16" s="35" t="s">
        <v>13</v>
      </c>
      <c r="C16" s="35"/>
    </row>
    <row r="17" spans="2:3" ht="37.5" customHeight="1" x14ac:dyDescent="0.25">
      <c r="B17" s="4" t="s">
        <v>14</v>
      </c>
      <c r="C17" s="4" t="s">
        <v>15</v>
      </c>
    </row>
    <row r="18" spans="2:3" ht="42" customHeight="1" x14ac:dyDescent="0.25">
      <c r="B18" s="4" t="s">
        <v>16</v>
      </c>
      <c r="C18" s="4" t="s">
        <v>15</v>
      </c>
    </row>
    <row r="20" spans="2:3" ht="21" customHeight="1" x14ac:dyDescent="0.25"/>
    <row r="21" spans="2:3" ht="49.5" hidden="1" customHeight="1" x14ac:dyDescent="0.25">
      <c r="B21" s="38" t="s">
        <v>149</v>
      </c>
      <c r="C21" s="39"/>
    </row>
    <row r="22" spans="2:3" ht="82.5" customHeight="1" x14ac:dyDescent="0.25">
      <c r="B22" s="40" t="s">
        <v>251</v>
      </c>
      <c r="C22" s="41"/>
    </row>
  </sheetData>
  <mergeCells count="5">
    <mergeCell ref="B7:C7"/>
    <mergeCell ref="B16:C16"/>
    <mergeCell ref="B4:C4"/>
    <mergeCell ref="B21:C21"/>
    <mergeCell ref="B22:C22"/>
  </mergeCells>
  <printOptions horizontalCentered="1" verticalCentered="1"/>
  <pageMargins left="0.23622047244094491" right="0.23622047244094491" top="0.74803149606299213" bottom="0.74803149606299213" header="0" footer="0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view="pageBreakPreview" topLeftCell="A23" zoomScale="70" zoomScaleNormal="70" zoomScaleSheetLayoutView="70" workbookViewId="0">
      <selection activeCell="D58" sqref="D58"/>
    </sheetView>
  </sheetViews>
  <sheetFormatPr defaultRowHeight="15" x14ac:dyDescent="0.25"/>
  <cols>
    <col min="1" max="1" width="2.5703125" style="2" customWidth="1"/>
    <col min="2" max="2" width="5.28515625" style="21" customWidth="1"/>
    <col min="3" max="3" width="20.140625" style="22" customWidth="1"/>
    <col min="4" max="4" width="33.5703125" style="2" customWidth="1"/>
    <col min="5" max="5" width="11.28515625" style="2" customWidth="1"/>
    <col min="6" max="6" width="25.42578125" style="2" customWidth="1"/>
    <col min="7" max="7" width="14.85546875" style="2" customWidth="1"/>
    <col min="8" max="8" width="10.7109375" style="2" customWidth="1"/>
    <col min="9" max="11" width="11.42578125" style="2" bestFit="1" customWidth="1"/>
    <col min="12" max="12" width="22.42578125" style="2" customWidth="1"/>
    <col min="13" max="16384" width="9.140625" style="2"/>
  </cols>
  <sheetData>
    <row r="1" spans="2:12" ht="54" customHeight="1" x14ac:dyDescent="0.25">
      <c r="J1" s="51" t="s">
        <v>114</v>
      </c>
      <c r="K1" s="52"/>
      <c r="L1" s="52"/>
    </row>
    <row r="2" spans="2:12" ht="5.25" customHeight="1" x14ac:dyDescent="0.25"/>
    <row r="3" spans="2:12" ht="18.75" x14ac:dyDescent="0.25">
      <c r="B3" s="50" t="s">
        <v>113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17.25" customHeight="1" x14ac:dyDescent="0.25"/>
    <row r="5" spans="2:12" ht="20.25" customHeight="1" x14ac:dyDescent="0.25">
      <c r="B5" s="42" t="s">
        <v>77</v>
      </c>
      <c r="C5" s="42" t="s">
        <v>19</v>
      </c>
      <c r="D5" s="42" t="s">
        <v>20</v>
      </c>
      <c r="E5" s="42" t="s">
        <v>21</v>
      </c>
      <c r="F5" s="42" t="s">
        <v>22</v>
      </c>
      <c r="G5" s="42" t="s">
        <v>23</v>
      </c>
      <c r="H5" s="63" t="s">
        <v>24</v>
      </c>
      <c r="I5" s="64"/>
      <c r="J5" s="64"/>
      <c r="K5" s="65"/>
      <c r="L5" s="58" t="s">
        <v>25</v>
      </c>
    </row>
    <row r="6" spans="2:12" ht="18.75" customHeight="1" x14ac:dyDescent="0.25">
      <c r="B6" s="42"/>
      <c r="C6" s="42"/>
      <c r="D6" s="42"/>
      <c r="E6" s="42"/>
      <c r="F6" s="42"/>
      <c r="G6" s="42"/>
      <c r="H6" s="43" t="s">
        <v>26</v>
      </c>
      <c r="I6" s="63" t="s">
        <v>27</v>
      </c>
      <c r="J6" s="64"/>
      <c r="K6" s="65"/>
      <c r="L6" s="59"/>
    </row>
    <row r="7" spans="2:12" ht="15.75" customHeight="1" x14ac:dyDescent="0.25">
      <c r="B7" s="42"/>
      <c r="C7" s="42"/>
      <c r="D7" s="42"/>
      <c r="E7" s="42"/>
      <c r="F7" s="42"/>
      <c r="G7" s="42"/>
      <c r="H7" s="43"/>
      <c r="I7" s="7">
        <v>2019</v>
      </c>
      <c r="J7" s="7">
        <v>2020</v>
      </c>
      <c r="K7" s="7">
        <v>2021</v>
      </c>
      <c r="L7" s="66"/>
    </row>
    <row r="8" spans="2:12" ht="24" customHeight="1" x14ac:dyDescent="0.25">
      <c r="B8" s="44" t="s">
        <v>91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2" ht="249" customHeight="1" x14ac:dyDescent="0.25">
      <c r="B9" s="58" t="s">
        <v>28</v>
      </c>
      <c r="C9" s="45" t="s">
        <v>29</v>
      </c>
      <c r="D9" s="11" t="s">
        <v>78</v>
      </c>
      <c r="E9" s="12" t="s">
        <v>30</v>
      </c>
      <c r="F9" s="12" t="s">
        <v>81</v>
      </c>
      <c r="G9" s="12" t="s">
        <v>31</v>
      </c>
      <c r="H9" s="9">
        <f t="shared" ref="H9:H21" si="0">SUM(I9:K9)</f>
        <v>615000</v>
      </c>
      <c r="I9" s="9">
        <v>200000</v>
      </c>
      <c r="J9" s="9">
        <v>205000</v>
      </c>
      <c r="K9" s="9">
        <v>210000</v>
      </c>
      <c r="L9" s="67" t="s">
        <v>72</v>
      </c>
    </row>
    <row r="10" spans="2:12" ht="192" customHeight="1" x14ac:dyDescent="0.25">
      <c r="B10" s="59"/>
      <c r="C10" s="45"/>
      <c r="D10" s="12" t="s">
        <v>79</v>
      </c>
      <c r="E10" s="12" t="s">
        <v>30</v>
      </c>
      <c r="F10" s="12" t="s">
        <v>82</v>
      </c>
      <c r="G10" s="12" t="s">
        <v>32</v>
      </c>
      <c r="H10" s="9" t="s">
        <v>33</v>
      </c>
      <c r="I10" s="9" t="s">
        <v>33</v>
      </c>
      <c r="J10" s="9" t="s">
        <v>33</v>
      </c>
      <c r="K10" s="9" t="s">
        <v>33</v>
      </c>
      <c r="L10" s="68"/>
    </row>
    <row r="11" spans="2:12" ht="176.25" customHeight="1" x14ac:dyDescent="0.25">
      <c r="B11" s="59"/>
      <c r="C11" s="45"/>
      <c r="D11" s="12" t="s">
        <v>80</v>
      </c>
      <c r="E11" s="12" t="s">
        <v>30</v>
      </c>
      <c r="F11" s="12" t="s">
        <v>83</v>
      </c>
      <c r="G11" s="12" t="s">
        <v>31</v>
      </c>
      <c r="H11" s="9">
        <f t="shared" si="0"/>
        <v>78000</v>
      </c>
      <c r="I11" s="9">
        <v>25000</v>
      </c>
      <c r="J11" s="9">
        <v>26000</v>
      </c>
      <c r="K11" s="9">
        <v>27000</v>
      </c>
      <c r="L11" s="15" t="s">
        <v>34</v>
      </c>
    </row>
    <row r="12" spans="2:12" ht="175.5" customHeight="1" x14ac:dyDescent="0.25">
      <c r="B12" s="59"/>
      <c r="C12" s="45"/>
      <c r="D12" s="12" t="s">
        <v>87</v>
      </c>
      <c r="E12" s="12" t="s">
        <v>30</v>
      </c>
      <c r="F12" s="12" t="s">
        <v>84</v>
      </c>
      <c r="G12" s="12" t="s">
        <v>35</v>
      </c>
      <c r="H12" s="9">
        <f t="shared" si="0"/>
        <v>63000</v>
      </c>
      <c r="I12" s="9">
        <v>20000</v>
      </c>
      <c r="J12" s="9">
        <v>21000</v>
      </c>
      <c r="K12" s="9">
        <v>22000</v>
      </c>
      <c r="L12" s="12" t="s">
        <v>86</v>
      </c>
    </row>
    <row r="13" spans="2:12" ht="264.75" customHeight="1" x14ac:dyDescent="0.25">
      <c r="B13" s="59"/>
      <c r="C13" s="45"/>
      <c r="D13" s="12" t="s">
        <v>88</v>
      </c>
      <c r="E13" s="12" t="s">
        <v>30</v>
      </c>
      <c r="F13" s="12" t="s">
        <v>36</v>
      </c>
      <c r="G13" s="12" t="s">
        <v>31</v>
      </c>
      <c r="H13" s="9">
        <f t="shared" si="0"/>
        <v>442000</v>
      </c>
      <c r="I13" s="9">
        <v>140000</v>
      </c>
      <c r="J13" s="9">
        <v>147000</v>
      </c>
      <c r="K13" s="9">
        <v>155000</v>
      </c>
      <c r="L13" s="12" t="s">
        <v>73</v>
      </c>
    </row>
    <row r="14" spans="2:12" ht="177" customHeight="1" x14ac:dyDescent="0.25">
      <c r="B14" s="59"/>
      <c r="C14" s="45"/>
      <c r="D14" s="12" t="s">
        <v>89</v>
      </c>
      <c r="E14" s="12" t="s">
        <v>30</v>
      </c>
      <c r="F14" s="12" t="s">
        <v>90</v>
      </c>
      <c r="G14" s="12" t="s">
        <v>31</v>
      </c>
      <c r="H14" s="9">
        <f t="shared" si="0"/>
        <v>48000</v>
      </c>
      <c r="I14" s="9">
        <v>15000</v>
      </c>
      <c r="J14" s="9">
        <v>16000</v>
      </c>
      <c r="K14" s="9">
        <v>17000</v>
      </c>
      <c r="L14" s="15" t="s">
        <v>37</v>
      </c>
    </row>
    <row r="15" spans="2:12" ht="126.75" customHeight="1" x14ac:dyDescent="0.25">
      <c r="B15" s="59"/>
      <c r="C15" s="45"/>
      <c r="D15" s="15" t="s">
        <v>94</v>
      </c>
      <c r="E15" s="12" t="s">
        <v>30</v>
      </c>
      <c r="F15" s="12" t="s">
        <v>92</v>
      </c>
      <c r="G15" s="12" t="s">
        <v>31</v>
      </c>
      <c r="H15" s="16">
        <f t="shared" si="0"/>
        <v>315000</v>
      </c>
      <c r="I15" s="16">
        <v>100000</v>
      </c>
      <c r="J15" s="16">
        <v>105000</v>
      </c>
      <c r="K15" s="16">
        <v>110000</v>
      </c>
      <c r="L15" s="12" t="s">
        <v>38</v>
      </c>
    </row>
    <row r="16" spans="2:12" ht="164.25" customHeight="1" x14ac:dyDescent="0.25">
      <c r="B16" s="59"/>
      <c r="C16" s="45"/>
      <c r="D16" s="12" t="s">
        <v>39</v>
      </c>
      <c r="E16" s="12" t="s">
        <v>30</v>
      </c>
      <c r="F16" s="12" t="s">
        <v>93</v>
      </c>
      <c r="G16" s="12" t="s">
        <v>31</v>
      </c>
      <c r="H16" s="16">
        <f t="shared" si="0"/>
        <v>630000</v>
      </c>
      <c r="I16" s="16">
        <v>200000</v>
      </c>
      <c r="J16" s="16">
        <v>210000</v>
      </c>
      <c r="K16" s="16">
        <v>220000</v>
      </c>
      <c r="L16" s="12" t="s">
        <v>40</v>
      </c>
    </row>
    <row r="17" spans="2:12" ht="181.5" customHeight="1" x14ac:dyDescent="0.25">
      <c r="B17" s="59"/>
      <c r="C17" s="45"/>
      <c r="D17" s="12" t="s">
        <v>95</v>
      </c>
      <c r="E17" s="12" t="s">
        <v>30</v>
      </c>
      <c r="F17" s="12" t="s">
        <v>96</v>
      </c>
      <c r="G17" s="12" t="s">
        <v>31</v>
      </c>
      <c r="H17" s="9">
        <f t="shared" si="0"/>
        <v>63000</v>
      </c>
      <c r="I17" s="9">
        <v>20000</v>
      </c>
      <c r="J17" s="9">
        <v>21000</v>
      </c>
      <c r="K17" s="9">
        <v>22000</v>
      </c>
      <c r="L17" s="15" t="s">
        <v>42</v>
      </c>
    </row>
    <row r="18" spans="2:12" ht="129.75" customHeight="1" x14ac:dyDescent="0.25">
      <c r="B18" s="59"/>
      <c r="C18" s="45"/>
      <c r="D18" s="12" t="s">
        <v>98</v>
      </c>
      <c r="E18" s="12" t="s">
        <v>30</v>
      </c>
      <c r="F18" s="12" t="s">
        <v>43</v>
      </c>
      <c r="G18" s="12" t="s">
        <v>44</v>
      </c>
      <c r="H18" s="9" t="s">
        <v>33</v>
      </c>
      <c r="I18" s="9" t="s">
        <v>33</v>
      </c>
      <c r="J18" s="9" t="s">
        <v>33</v>
      </c>
      <c r="K18" s="9" t="s">
        <v>33</v>
      </c>
      <c r="L18" s="12" t="s">
        <v>45</v>
      </c>
    </row>
    <row r="19" spans="2:12" ht="129" customHeight="1" x14ac:dyDescent="0.25">
      <c r="B19" s="59"/>
      <c r="C19" s="45"/>
      <c r="D19" s="15" t="s">
        <v>97</v>
      </c>
      <c r="E19" s="12" t="s">
        <v>30</v>
      </c>
      <c r="F19" s="12" t="s">
        <v>41</v>
      </c>
      <c r="G19" s="12" t="s">
        <v>31</v>
      </c>
      <c r="H19" s="9">
        <f t="shared" si="0"/>
        <v>47400</v>
      </c>
      <c r="I19" s="9">
        <v>15000</v>
      </c>
      <c r="J19" s="9">
        <v>15800</v>
      </c>
      <c r="K19" s="9">
        <v>16600</v>
      </c>
      <c r="L19" s="12" t="s">
        <v>46</v>
      </c>
    </row>
    <row r="20" spans="2:12" ht="101.25" customHeight="1" x14ac:dyDescent="0.25">
      <c r="B20" s="45" t="s">
        <v>47</v>
      </c>
      <c r="C20" s="45" t="s">
        <v>48</v>
      </c>
      <c r="D20" s="12" t="s">
        <v>49</v>
      </c>
      <c r="E20" s="12" t="s">
        <v>30</v>
      </c>
      <c r="F20" s="12" t="s">
        <v>41</v>
      </c>
      <c r="G20" s="12" t="s">
        <v>31</v>
      </c>
      <c r="H20" s="9">
        <f t="shared" si="0"/>
        <v>1575000</v>
      </c>
      <c r="I20" s="9">
        <v>500000</v>
      </c>
      <c r="J20" s="9">
        <v>525000</v>
      </c>
      <c r="K20" s="9">
        <v>550000</v>
      </c>
      <c r="L20" s="15" t="s">
        <v>50</v>
      </c>
    </row>
    <row r="21" spans="2:12" ht="116.25" customHeight="1" x14ac:dyDescent="0.25">
      <c r="B21" s="45"/>
      <c r="C21" s="45"/>
      <c r="D21" s="12" t="s">
        <v>99</v>
      </c>
      <c r="E21" s="12" t="s">
        <v>30</v>
      </c>
      <c r="F21" s="12" t="s">
        <v>41</v>
      </c>
      <c r="G21" s="12" t="s">
        <v>31</v>
      </c>
      <c r="H21" s="9">
        <f t="shared" si="0"/>
        <v>945000</v>
      </c>
      <c r="I21" s="9">
        <v>300000</v>
      </c>
      <c r="J21" s="9">
        <v>315000</v>
      </c>
      <c r="K21" s="9">
        <v>330000</v>
      </c>
      <c r="L21" s="15" t="s">
        <v>51</v>
      </c>
    </row>
    <row r="22" spans="2:12" ht="112.5" customHeight="1" x14ac:dyDescent="0.25">
      <c r="B22" s="10" t="s">
        <v>52</v>
      </c>
      <c r="C22" s="10" t="s">
        <v>53</v>
      </c>
      <c r="D22" s="12" t="s">
        <v>104</v>
      </c>
      <c r="E22" s="12" t="s">
        <v>30</v>
      </c>
      <c r="F22" s="12" t="s">
        <v>100</v>
      </c>
      <c r="G22" s="12" t="s">
        <v>31</v>
      </c>
      <c r="H22" s="9">
        <f>SUM(I22:K22)</f>
        <v>156000</v>
      </c>
      <c r="I22" s="9">
        <v>50000</v>
      </c>
      <c r="J22" s="9">
        <v>52000</v>
      </c>
      <c r="K22" s="9">
        <v>54000</v>
      </c>
      <c r="L22" s="15" t="s">
        <v>54</v>
      </c>
    </row>
    <row r="23" spans="2:12" ht="38.25" customHeight="1" x14ac:dyDescent="0.25">
      <c r="B23" s="55" t="s">
        <v>55</v>
      </c>
      <c r="C23" s="56"/>
      <c r="D23" s="56"/>
      <c r="E23" s="56"/>
      <c r="F23" s="56"/>
      <c r="G23" s="57"/>
      <c r="H23" s="18">
        <f>SUM(H9:H22)</f>
        <v>4977400</v>
      </c>
      <c r="I23" s="18">
        <f t="shared" ref="I23:K23" si="1">SUM(I9:I22)</f>
        <v>1585000</v>
      </c>
      <c r="J23" s="18">
        <f t="shared" si="1"/>
        <v>1658800</v>
      </c>
      <c r="K23" s="18">
        <f t="shared" si="1"/>
        <v>1733600</v>
      </c>
      <c r="L23" s="10"/>
    </row>
    <row r="24" spans="2:12" ht="42" customHeight="1" x14ac:dyDescent="0.25">
      <c r="B24" s="14"/>
      <c r="C24" s="46" t="s">
        <v>101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2:12" ht="88.5" customHeight="1" x14ac:dyDescent="0.25">
      <c r="B25" s="47" t="s">
        <v>28</v>
      </c>
      <c r="C25" s="47" t="s">
        <v>218</v>
      </c>
      <c r="D25" s="48" t="s">
        <v>103</v>
      </c>
      <c r="E25" s="49" t="s">
        <v>30</v>
      </c>
      <c r="F25" s="48" t="s">
        <v>56</v>
      </c>
      <c r="G25" s="15" t="s">
        <v>31</v>
      </c>
      <c r="H25" s="9">
        <f t="shared" ref="H25:H31" si="2">SUM(I25:K25)</f>
        <v>8657000</v>
      </c>
      <c r="I25" s="9">
        <v>2500000</v>
      </c>
      <c r="J25" s="9">
        <v>3005000</v>
      </c>
      <c r="K25" s="9">
        <v>3152000</v>
      </c>
      <c r="L25" s="60" t="s">
        <v>57</v>
      </c>
    </row>
    <row r="26" spans="2:12" ht="86.25" customHeight="1" x14ac:dyDescent="0.25">
      <c r="B26" s="47"/>
      <c r="C26" s="47"/>
      <c r="D26" s="48"/>
      <c r="E26" s="49"/>
      <c r="F26" s="48"/>
      <c r="G26" s="15" t="s">
        <v>58</v>
      </c>
      <c r="H26" s="9">
        <f t="shared" si="2"/>
        <v>6300000</v>
      </c>
      <c r="I26" s="9">
        <v>2000000</v>
      </c>
      <c r="J26" s="9">
        <v>2100000</v>
      </c>
      <c r="K26" s="9">
        <v>2200000</v>
      </c>
      <c r="L26" s="61"/>
    </row>
    <row r="27" spans="2:12" ht="84.75" customHeight="1" x14ac:dyDescent="0.25">
      <c r="B27" s="47"/>
      <c r="C27" s="47"/>
      <c r="D27" s="48"/>
      <c r="E27" s="12" t="s">
        <v>30</v>
      </c>
      <c r="F27" s="12" t="s">
        <v>74</v>
      </c>
      <c r="G27" s="15" t="s">
        <v>31</v>
      </c>
      <c r="H27" s="9">
        <f t="shared" si="2"/>
        <v>5858000</v>
      </c>
      <c r="I27" s="9">
        <v>1860000</v>
      </c>
      <c r="J27" s="9">
        <v>1950000</v>
      </c>
      <c r="K27" s="9">
        <v>2048000</v>
      </c>
      <c r="L27" s="62"/>
    </row>
    <row r="28" spans="2:12" ht="89.25" customHeight="1" x14ac:dyDescent="0.25">
      <c r="B28" s="47"/>
      <c r="C28" s="47"/>
      <c r="D28" s="48" t="s">
        <v>102</v>
      </c>
      <c r="E28" s="49" t="s">
        <v>30</v>
      </c>
      <c r="F28" s="48" t="s">
        <v>56</v>
      </c>
      <c r="G28" s="15" t="s">
        <v>31</v>
      </c>
      <c r="H28" s="9">
        <f t="shared" si="2"/>
        <v>1140000</v>
      </c>
      <c r="I28" s="9">
        <v>360000</v>
      </c>
      <c r="J28" s="9">
        <v>380000</v>
      </c>
      <c r="K28" s="9">
        <v>400000</v>
      </c>
      <c r="L28" s="48" t="s">
        <v>57</v>
      </c>
    </row>
    <row r="29" spans="2:12" ht="86.25" customHeight="1" x14ac:dyDescent="0.25">
      <c r="B29" s="47"/>
      <c r="C29" s="47"/>
      <c r="D29" s="48"/>
      <c r="E29" s="49"/>
      <c r="F29" s="48"/>
      <c r="G29" s="15" t="s">
        <v>58</v>
      </c>
      <c r="H29" s="9">
        <f t="shared" si="2"/>
        <v>1140000</v>
      </c>
      <c r="I29" s="9">
        <v>360000</v>
      </c>
      <c r="J29" s="9">
        <v>380000</v>
      </c>
      <c r="K29" s="9">
        <v>400000</v>
      </c>
      <c r="L29" s="48"/>
    </row>
    <row r="30" spans="2:12" ht="87" customHeight="1" x14ac:dyDescent="0.25">
      <c r="B30" s="47" t="s">
        <v>47</v>
      </c>
      <c r="C30" s="47" t="s">
        <v>59</v>
      </c>
      <c r="D30" s="15" t="s">
        <v>106</v>
      </c>
      <c r="E30" s="12" t="s">
        <v>30</v>
      </c>
      <c r="F30" s="12" t="s">
        <v>74</v>
      </c>
      <c r="G30" s="15" t="s">
        <v>31</v>
      </c>
      <c r="H30" s="9">
        <f t="shared" si="2"/>
        <v>7101000</v>
      </c>
      <c r="I30" s="9">
        <v>2254000</v>
      </c>
      <c r="J30" s="9">
        <v>2367000</v>
      </c>
      <c r="K30" s="9">
        <v>2480000</v>
      </c>
      <c r="L30" s="15" t="s">
        <v>60</v>
      </c>
    </row>
    <row r="31" spans="2:12" ht="67.5" customHeight="1" x14ac:dyDescent="0.25">
      <c r="B31" s="47"/>
      <c r="C31" s="47"/>
      <c r="D31" s="15" t="s">
        <v>107</v>
      </c>
      <c r="E31" s="15" t="s">
        <v>30</v>
      </c>
      <c r="F31" s="15" t="s">
        <v>61</v>
      </c>
      <c r="G31" s="15" t="s">
        <v>75</v>
      </c>
      <c r="H31" s="9">
        <f t="shared" si="2"/>
        <v>1670500</v>
      </c>
      <c r="I31" s="9">
        <v>530000</v>
      </c>
      <c r="J31" s="9">
        <v>556500</v>
      </c>
      <c r="K31" s="9">
        <v>584000</v>
      </c>
      <c r="L31" s="15" t="s">
        <v>62</v>
      </c>
    </row>
    <row r="32" spans="2:12" ht="26.25" customHeight="1" x14ac:dyDescent="0.25">
      <c r="B32" s="55" t="s">
        <v>55</v>
      </c>
      <c r="C32" s="56"/>
      <c r="D32" s="56"/>
      <c r="E32" s="56"/>
      <c r="F32" s="56"/>
      <c r="G32" s="57"/>
      <c r="H32" s="18">
        <f t="shared" ref="H32:J32" si="3">H31+H30+H28+H27+H25</f>
        <v>24426500</v>
      </c>
      <c r="I32" s="18">
        <f t="shared" si="3"/>
        <v>7504000</v>
      </c>
      <c r="J32" s="18">
        <f t="shared" si="3"/>
        <v>8258500</v>
      </c>
      <c r="K32" s="18">
        <f>K31+K30+K28+K27+K25</f>
        <v>8664000</v>
      </c>
      <c r="L32" s="10" t="s">
        <v>63</v>
      </c>
    </row>
    <row r="33" spans="2:12" ht="32.25" customHeight="1" x14ac:dyDescent="0.25">
      <c r="B33" s="14"/>
      <c r="C33" s="46" t="s">
        <v>64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2:12" ht="129" customHeight="1" x14ac:dyDescent="0.25">
      <c r="B34" s="45" t="s">
        <v>28</v>
      </c>
      <c r="C34" s="10" t="s">
        <v>105</v>
      </c>
      <c r="D34" s="15" t="s">
        <v>108</v>
      </c>
      <c r="E34" s="15" t="s">
        <v>30</v>
      </c>
      <c r="F34" s="15" t="s">
        <v>85</v>
      </c>
      <c r="G34" s="15" t="s">
        <v>31</v>
      </c>
      <c r="H34" s="9">
        <f t="shared" ref="H34:H37" si="4">SUM(I34:K34)</f>
        <v>630000</v>
      </c>
      <c r="I34" s="9">
        <v>200000</v>
      </c>
      <c r="J34" s="9">
        <v>210000</v>
      </c>
      <c r="K34" s="9">
        <v>220000</v>
      </c>
      <c r="L34" s="15" t="s">
        <v>76</v>
      </c>
    </row>
    <row r="35" spans="2:12" ht="101.25" customHeight="1" x14ac:dyDescent="0.25">
      <c r="B35" s="45"/>
      <c r="C35" s="23"/>
      <c r="D35" s="15" t="s">
        <v>109</v>
      </c>
      <c r="E35" s="15" t="s">
        <v>30</v>
      </c>
      <c r="F35" s="15" t="s">
        <v>85</v>
      </c>
      <c r="G35" s="15" t="s">
        <v>31</v>
      </c>
      <c r="H35" s="9">
        <f t="shared" si="4"/>
        <v>850500</v>
      </c>
      <c r="I35" s="9">
        <v>270000</v>
      </c>
      <c r="J35" s="9">
        <v>283500</v>
      </c>
      <c r="K35" s="9">
        <v>297000</v>
      </c>
      <c r="L35" s="15" t="s">
        <v>65</v>
      </c>
    </row>
    <row r="36" spans="2:12" ht="186" customHeight="1" x14ac:dyDescent="0.25">
      <c r="B36" s="45"/>
      <c r="C36" s="23"/>
      <c r="D36" s="15" t="s">
        <v>66</v>
      </c>
      <c r="E36" s="15" t="s">
        <v>30</v>
      </c>
      <c r="F36" s="15" t="s">
        <v>85</v>
      </c>
      <c r="G36" s="15" t="s">
        <v>31</v>
      </c>
      <c r="H36" s="9">
        <f t="shared" si="4"/>
        <v>1514000</v>
      </c>
      <c r="I36" s="9">
        <v>480000</v>
      </c>
      <c r="J36" s="9">
        <v>504000</v>
      </c>
      <c r="K36" s="9">
        <v>530000</v>
      </c>
      <c r="L36" s="15" t="s">
        <v>67</v>
      </c>
    </row>
    <row r="37" spans="2:12" ht="110.25" customHeight="1" x14ac:dyDescent="0.25">
      <c r="B37" s="45"/>
      <c r="C37" s="23"/>
      <c r="D37" s="15" t="s">
        <v>110</v>
      </c>
      <c r="E37" s="12" t="s">
        <v>30</v>
      </c>
      <c r="F37" s="15" t="s">
        <v>85</v>
      </c>
      <c r="G37" s="15" t="s">
        <v>31</v>
      </c>
      <c r="H37" s="9">
        <f t="shared" si="4"/>
        <v>270000</v>
      </c>
      <c r="I37" s="9">
        <v>85000</v>
      </c>
      <c r="J37" s="9">
        <v>90000</v>
      </c>
      <c r="K37" s="9">
        <v>95000</v>
      </c>
      <c r="L37" s="15" t="s">
        <v>68</v>
      </c>
    </row>
    <row r="38" spans="2:12" ht="37.5" customHeight="1" x14ac:dyDescent="0.25">
      <c r="B38" s="55" t="s">
        <v>55</v>
      </c>
      <c r="C38" s="56"/>
      <c r="D38" s="56"/>
      <c r="E38" s="56"/>
      <c r="F38" s="56"/>
      <c r="G38" s="57"/>
      <c r="H38" s="18">
        <f>SUM(H34:H37)</f>
        <v>3264500</v>
      </c>
      <c r="I38" s="18">
        <f t="shared" ref="I38:K38" si="5">SUM(I34:I37)</f>
        <v>1035000</v>
      </c>
      <c r="J38" s="18">
        <f t="shared" si="5"/>
        <v>1087500</v>
      </c>
      <c r="K38" s="18">
        <f t="shared" si="5"/>
        <v>1142000</v>
      </c>
      <c r="L38" s="10"/>
    </row>
    <row r="39" spans="2:12" ht="37.5" customHeight="1" x14ac:dyDescent="0.25">
      <c r="B39" s="14"/>
      <c r="C39" s="44" t="s">
        <v>69</v>
      </c>
      <c r="D39" s="44"/>
      <c r="E39" s="44"/>
      <c r="F39" s="44"/>
      <c r="G39" s="44"/>
      <c r="H39" s="44"/>
      <c r="I39" s="44"/>
      <c r="J39" s="44"/>
      <c r="K39" s="44"/>
      <c r="L39" s="44"/>
    </row>
    <row r="40" spans="2:12" ht="225" customHeight="1" x14ac:dyDescent="0.25">
      <c r="B40" s="10" t="s">
        <v>28</v>
      </c>
      <c r="C40" s="10" t="s">
        <v>143</v>
      </c>
      <c r="D40" s="12" t="s">
        <v>111</v>
      </c>
      <c r="E40" s="12" t="s">
        <v>30</v>
      </c>
      <c r="F40" s="15" t="s">
        <v>112</v>
      </c>
      <c r="G40" s="12" t="s">
        <v>31</v>
      </c>
      <c r="H40" s="9">
        <f t="shared" ref="H40" si="6">SUM(I40:K40)</f>
        <v>174000</v>
      </c>
      <c r="I40" s="9">
        <v>55000</v>
      </c>
      <c r="J40" s="9">
        <v>58000</v>
      </c>
      <c r="K40" s="9">
        <v>61000</v>
      </c>
      <c r="L40" s="12" t="s">
        <v>70</v>
      </c>
    </row>
    <row r="41" spans="2:12" ht="29.25" customHeight="1" x14ac:dyDescent="0.25">
      <c r="B41" s="55" t="s">
        <v>55</v>
      </c>
      <c r="C41" s="56"/>
      <c r="D41" s="56"/>
      <c r="E41" s="56"/>
      <c r="F41" s="56"/>
      <c r="G41" s="57"/>
      <c r="H41" s="18">
        <f>SUM(H40)</f>
        <v>174000</v>
      </c>
      <c r="I41" s="18">
        <f t="shared" ref="I41:K41" si="7">SUM(I40)</f>
        <v>55000</v>
      </c>
      <c r="J41" s="18">
        <f t="shared" si="7"/>
        <v>58000</v>
      </c>
      <c r="K41" s="18">
        <f t="shared" si="7"/>
        <v>61000</v>
      </c>
      <c r="L41" s="10"/>
    </row>
    <row r="42" spans="2:12" ht="29.25" customHeight="1" x14ac:dyDescent="0.25">
      <c r="B42" s="55" t="s">
        <v>71</v>
      </c>
      <c r="C42" s="56"/>
      <c r="D42" s="56"/>
      <c r="E42" s="56"/>
      <c r="F42" s="56"/>
      <c r="G42" s="57"/>
      <c r="H42" s="18">
        <f>H23+H32+H38+H41</f>
        <v>32842400</v>
      </c>
      <c r="I42" s="18">
        <f t="shared" ref="I42:K42" si="8">I23+I32+I38+I41</f>
        <v>10179000</v>
      </c>
      <c r="J42" s="18">
        <f t="shared" si="8"/>
        <v>11062800</v>
      </c>
      <c r="K42" s="18">
        <f t="shared" si="8"/>
        <v>11600600</v>
      </c>
      <c r="L42" s="10"/>
    </row>
    <row r="45" spans="2:12" ht="48" hidden="1" customHeight="1" x14ac:dyDescent="0.25">
      <c r="B45" s="53" t="s">
        <v>149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2:12" ht="82.5" customHeight="1" x14ac:dyDescent="0.25">
      <c r="B46" s="40" t="s">
        <v>252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</row>
  </sheetData>
  <mergeCells count="41">
    <mergeCell ref="B3:L3"/>
    <mergeCell ref="J1:L1"/>
    <mergeCell ref="B45:L45"/>
    <mergeCell ref="B41:G41"/>
    <mergeCell ref="B38:G38"/>
    <mergeCell ref="B23:G23"/>
    <mergeCell ref="B42:G42"/>
    <mergeCell ref="B9:B19"/>
    <mergeCell ref="L25:L27"/>
    <mergeCell ref="C30:C31"/>
    <mergeCell ref="B32:G32"/>
    <mergeCell ref="H5:K5"/>
    <mergeCell ref="I6:K6"/>
    <mergeCell ref="L5:L7"/>
    <mergeCell ref="L9:L10"/>
    <mergeCell ref="C39:L39"/>
    <mergeCell ref="E25:E26"/>
    <mergeCell ref="F25:F26"/>
    <mergeCell ref="C33:L33"/>
    <mergeCell ref="B34:B37"/>
    <mergeCell ref="L28:L29"/>
    <mergeCell ref="B30:B31"/>
    <mergeCell ref="D28:D29"/>
    <mergeCell ref="E28:E29"/>
    <mergeCell ref="F28:F29"/>
    <mergeCell ref="B46:L46"/>
    <mergeCell ref="G5:G7"/>
    <mergeCell ref="H6:H7"/>
    <mergeCell ref="B5:B7"/>
    <mergeCell ref="C5:C7"/>
    <mergeCell ref="B8:L8"/>
    <mergeCell ref="B20:B21"/>
    <mergeCell ref="C20:C21"/>
    <mergeCell ref="D5:D7"/>
    <mergeCell ref="E5:E7"/>
    <mergeCell ref="F5:F7"/>
    <mergeCell ref="C9:C19"/>
    <mergeCell ref="C24:L24"/>
    <mergeCell ref="B25:B29"/>
    <mergeCell ref="C25:C29"/>
    <mergeCell ref="D25:D27"/>
  </mergeCells>
  <printOptions horizontalCentered="1"/>
  <pageMargins left="0.19685039370078741" right="0.19685039370078741" top="0.39370078740157483" bottom="0.39370078740157483" header="0" footer="0"/>
  <pageSetup paperSize="9" scale="79" fitToHeight="0" orientation="landscape" verticalDpi="0" r:id="rId1"/>
  <rowBreaks count="3" manualBreakCount="3">
    <brk id="23" max="16383" man="1"/>
    <brk id="32" max="11" man="1"/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view="pageBreakPreview" topLeftCell="A15" zoomScale="70" zoomScaleNormal="85" zoomScaleSheetLayoutView="70" workbookViewId="0">
      <selection activeCell="C39" sqref="C39"/>
    </sheetView>
  </sheetViews>
  <sheetFormatPr defaultRowHeight="15" x14ac:dyDescent="0.25"/>
  <cols>
    <col min="1" max="1" width="3.42578125" style="2" customWidth="1"/>
    <col min="2" max="2" width="22.140625" style="21" customWidth="1"/>
    <col min="3" max="3" width="14.140625" style="22" customWidth="1"/>
    <col min="4" max="12" width="13.5703125" style="2" customWidth="1"/>
    <col min="13" max="13" width="27.140625" style="2" customWidth="1"/>
    <col min="14" max="16384" width="9.140625" style="2"/>
  </cols>
  <sheetData>
    <row r="1" spans="2:13" ht="6.75" customHeight="1" x14ac:dyDescent="0.25"/>
    <row r="2" spans="2:13" ht="53.25" customHeight="1" x14ac:dyDescent="0.25">
      <c r="K2" s="70" t="s">
        <v>246</v>
      </c>
      <c r="L2" s="71"/>
      <c r="M2" s="71"/>
    </row>
    <row r="4" spans="2:13" ht="18.75" x14ac:dyDescent="0.25">
      <c r="B4" s="50" t="s">
        <v>147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13" ht="15.75" customHeight="1" x14ac:dyDescent="0.25"/>
    <row r="6" spans="2:13" ht="33" customHeight="1" x14ac:dyDescent="0.25">
      <c r="B6" s="58" t="s">
        <v>124</v>
      </c>
      <c r="C6" s="58" t="s">
        <v>23</v>
      </c>
      <c r="D6" s="42" t="s">
        <v>115</v>
      </c>
      <c r="E6" s="42"/>
      <c r="F6" s="42"/>
      <c r="G6" s="63" t="s">
        <v>116</v>
      </c>
      <c r="H6" s="64"/>
      <c r="I6" s="65"/>
      <c r="J6" s="63" t="s">
        <v>117</v>
      </c>
      <c r="K6" s="64"/>
      <c r="L6" s="65"/>
      <c r="M6" s="7" t="s">
        <v>118</v>
      </c>
    </row>
    <row r="7" spans="2:13" ht="33" customHeight="1" x14ac:dyDescent="0.25">
      <c r="B7" s="59"/>
      <c r="C7" s="59"/>
      <c r="D7" s="58" t="s">
        <v>119</v>
      </c>
      <c r="E7" s="42" t="s">
        <v>126</v>
      </c>
      <c r="F7" s="42"/>
      <c r="G7" s="58" t="s">
        <v>119</v>
      </c>
      <c r="H7" s="42" t="s">
        <v>126</v>
      </c>
      <c r="I7" s="42"/>
      <c r="J7" s="7"/>
      <c r="K7" s="42" t="s">
        <v>126</v>
      </c>
      <c r="L7" s="42"/>
      <c r="M7" s="7"/>
    </row>
    <row r="8" spans="2:13" ht="33" customHeight="1" x14ac:dyDescent="0.25">
      <c r="B8" s="66"/>
      <c r="C8" s="66"/>
      <c r="D8" s="66"/>
      <c r="E8" s="7" t="s">
        <v>120</v>
      </c>
      <c r="F8" s="7" t="s">
        <v>125</v>
      </c>
      <c r="G8" s="66"/>
      <c r="H8" s="7" t="s">
        <v>120</v>
      </c>
      <c r="I8" s="7" t="s">
        <v>125</v>
      </c>
      <c r="J8" s="7" t="s">
        <v>119</v>
      </c>
      <c r="K8" s="7" t="s">
        <v>120</v>
      </c>
      <c r="L8" s="7" t="s">
        <v>125</v>
      </c>
      <c r="M8" s="8"/>
    </row>
    <row r="9" spans="2:13" ht="35.25" customHeight="1" x14ac:dyDescent="0.25">
      <c r="B9" s="20" t="s">
        <v>128</v>
      </c>
      <c r="C9" s="20" t="s">
        <v>31</v>
      </c>
      <c r="D9" s="18">
        <f>D13+D19+D25+D29</f>
        <v>10179000</v>
      </c>
      <c r="E9" s="18">
        <f t="shared" ref="E9:L9" si="0">E13+E19+E25+E29</f>
        <v>9291000</v>
      </c>
      <c r="F9" s="18">
        <f t="shared" si="0"/>
        <v>888000</v>
      </c>
      <c r="G9" s="18">
        <f t="shared" si="0"/>
        <v>11062800</v>
      </c>
      <c r="H9" s="18">
        <f t="shared" si="0"/>
        <v>10130800</v>
      </c>
      <c r="I9" s="18">
        <f t="shared" si="0"/>
        <v>932000</v>
      </c>
      <c r="J9" s="18">
        <f t="shared" si="0"/>
        <v>11600600</v>
      </c>
      <c r="K9" s="18">
        <f t="shared" si="0"/>
        <v>10622600</v>
      </c>
      <c r="L9" s="18">
        <f t="shared" si="0"/>
        <v>978000</v>
      </c>
      <c r="M9" s="24"/>
    </row>
    <row r="10" spans="2:13" ht="24" customHeight="1" x14ac:dyDescent="0.25">
      <c r="B10" s="69" t="s">
        <v>127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2:13" ht="36" customHeight="1" x14ac:dyDescent="0.25">
      <c r="B11" s="44" t="s">
        <v>91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21" customHeight="1" x14ac:dyDescent="0.25">
      <c r="B12" s="69" t="s">
        <v>129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2:13" ht="52.5" customHeight="1" x14ac:dyDescent="0.25">
      <c r="B13" s="10" t="s">
        <v>132</v>
      </c>
      <c r="C13" s="10"/>
      <c r="D13" s="17">
        <f>SUM(D14:D16)</f>
        <v>1585000</v>
      </c>
      <c r="E13" s="17">
        <f t="shared" ref="E13:K13" si="1">SUM(E14:E16)</f>
        <v>1585000</v>
      </c>
      <c r="F13" s="17"/>
      <c r="G13" s="17">
        <f t="shared" si="1"/>
        <v>1658800</v>
      </c>
      <c r="H13" s="17">
        <f t="shared" si="1"/>
        <v>1658800</v>
      </c>
      <c r="I13" s="17"/>
      <c r="J13" s="17">
        <f t="shared" si="1"/>
        <v>1733600</v>
      </c>
      <c r="K13" s="17">
        <f t="shared" si="1"/>
        <v>1733600</v>
      </c>
      <c r="L13" s="17"/>
      <c r="M13" s="19"/>
    </row>
    <row r="14" spans="2:13" ht="189.75" customHeight="1" x14ac:dyDescent="0.25">
      <c r="B14" s="10" t="s">
        <v>130</v>
      </c>
      <c r="C14" s="12" t="s">
        <v>31</v>
      </c>
      <c r="D14" s="9">
        <f>SUM(E14:F14)</f>
        <v>735000</v>
      </c>
      <c r="E14" s="9">
        <v>735000</v>
      </c>
      <c r="F14" s="9"/>
      <c r="G14" s="9">
        <f t="shared" ref="G14:G16" si="2">SUM(H14:I14)</f>
        <v>766800</v>
      </c>
      <c r="H14" s="9">
        <v>766800</v>
      </c>
      <c r="I14" s="9"/>
      <c r="J14" s="9">
        <f t="shared" ref="J14:J16" si="3">SUM(K14:L14)</f>
        <v>799600</v>
      </c>
      <c r="K14" s="9">
        <v>799600</v>
      </c>
      <c r="L14" s="9"/>
      <c r="M14" s="12" t="s">
        <v>134</v>
      </c>
    </row>
    <row r="15" spans="2:13" ht="164.25" customHeight="1" x14ac:dyDescent="0.25">
      <c r="B15" s="10" t="s">
        <v>131</v>
      </c>
      <c r="C15" s="12" t="s">
        <v>31</v>
      </c>
      <c r="D15" s="9">
        <f t="shared" ref="D15:D16" si="4">SUM(E15:F15)</f>
        <v>800000</v>
      </c>
      <c r="E15" s="9">
        <v>800000</v>
      </c>
      <c r="F15" s="9"/>
      <c r="G15" s="9">
        <f t="shared" si="2"/>
        <v>840000</v>
      </c>
      <c r="H15" s="9">
        <v>840000</v>
      </c>
      <c r="I15" s="9"/>
      <c r="J15" s="9">
        <f t="shared" si="3"/>
        <v>880000</v>
      </c>
      <c r="K15" s="9">
        <v>880000</v>
      </c>
      <c r="L15" s="9"/>
      <c r="M15" s="12" t="s">
        <v>121</v>
      </c>
    </row>
    <row r="16" spans="2:13" ht="177" customHeight="1" x14ac:dyDescent="0.25">
      <c r="B16" s="10" t="s">
        <v>133</v>
      </c>
      <c r="C16" s="12" t="s">
        <v>31</v>
      </c>
      <c r="D16" s="9">
        <f t="shared" si="4"/>
        <v>50000</v>
      </c>
      <c r="E16" s="9">
        <v>50000</v>
      </c>
      <c r="F16" s="9"/>
      <c r="G16" s="9">
        <f t="shared" si="2"/>
        <v>52000</v>
      </c>
      <c r="H16" s="9">
        <v>52000</v>
      </c>
      <c r="I16" s="9"/>
      <c r="J16" s="9">
        <f t="shared" si="3"/>
        <v>54000</v>
      </c>
      <c r="K16" s="9">
        <v>54000</v>
      </c>
      <c r="L16" s="9"/>
      <c r="M16" s="12" t="s">
        <v>121</v>
      </c>
    </row>
    <row r="17" spans="2:13" ht="55.5" customHeight="1" x14ac:dyDescent="0.25">
      <c r="B17" s="44" t="s">
        <v>216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2:13" ht="33.75" customHeight="1" x14ac:dyDescent="0.25">
      <c r="B18" s="69" t="s">
        <v>139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2:13" ht="57.75" customHeight="1" x14ac:dyDescent="0.25">
      <c r="B19" s="10" t="s">
        <v>135</v>
      </c>
      <c r="C19" s="12"/>
      <c r="D19" s="17">
        <f>D20+D22</f>
        <v>7504000</v>
      </c>
      <c r="E19" s="17">
        <f t="shared" ref="E19:L19" si="5">E20+E22</f>
        <v>6616000</v>
      </c>
      <c r="F19" s="17">
        <f t="shared" si="5"/>
        <v>888000</v>
      </c>
      <c r="G19" s="17">
        <f t="shared" si="5"/>
        <v>8258500</v>
      </c>
      <c r="H19" s="17">
        <f t="shared" si="5"/>
        <v>7326500</v>
      </c>
      <c r="I19" s="17">
        <f t="shared" si="5"/>
        <v>932000</v>
      </c>
      <c r="J19" s="17">
        <f t="shared" si="5"/>
        <v>8664000</v>
      </c>
      <c r="K19" s="17">
        <f t="shared" si="5"/>
        <v>7686000</v>
      </c>
      <c r="L19" s="17">
        <f t="shared" si="5"/>
        <v>978000</v>
      </c>
      <c r="M19" s="10"/>
    </row>
    <row r="20" spans="2:13" ht="75" customHeight="1" x14ac:dyDescent="0.25">
      <c r="B20" s="72" t="s">
        <v>217</v>
      </c>
      <c r="C20" s="12" t="s">
        <v>31</v>
      </c>
      <c r="D20" s="9">
        <f t="shared" ref="D20:D22" si="6">SUM(E20:F20)</f>
        <v>4720000</v>
      </c>
      <c r="E20" s="9">
        <v>4720000</v>
      </c>
      <c r="F20" s="9"/>
      <c r="G20" s="9">
        <f t="shared" ref="G20:G22" si="7">SUM(H20:I20)</f>
        <v>5335000</v>
      </c>
      <c r="H20" s="9">
        <v>5335000</v>
      </c>
      <c r="I20" s="9"/>
      <c r="J20" s="9">
        <f t="shared" ref="J20:J22" si="8">SUM(K20:L20)</f>
        <v>5600000</v>
      </c>
      <c r="K20" s="9">
        <v>5600000</v>
      </c>
      <c r="L20" s="9"/>
      <c r="M20" s="67" t="s">
        <v>136</v>
      </c>
    </row>
    <row r="21" spans="2:13" ht="80.25" customHeight="1" x14ac:dyDescent="0.25">
      <c r="B21" s="73"/>
      <c r="C21" s="12" t="s">
        <v>137</v>
      </c>
      <c r="D21" s="9">
        <f t="shared" si="6"/>
        <v>2036000</v>
      </c>
      <c r="E21" s="9">
        <v>2036000</v>
      </c>
      <c r="F21" s="9"/>
      <c r="G21" s="9">
        <f t="shared" si="7"/>
        <v>2480000</v>
      </c>
      <c r="H21" s="9">
        <v>2480000</v>
      </c>
      <c r="I21" s="9"/>
      <c r="J21" s="9">
        <f t="shared" si="8"/>
        <v>2600000</v>
      </c>
      <c r="K21" s="9">
        <v>2600000</v>
      </c>
      <c r="L21" s="9"/>
      <c r="M21" s="68"/>
    </row>
    <row r="22" spans="2:13" ht="103.5" customHeight="1" x14ac:dyDescent="0.25">
      <c r="B22" s="10" t="s">
        <v>146</v>
      </c>
      <c r="C22" s="12" t="s">
        <v>31</v>
      </c>
      <c r="D22" s="9">
        <f t="shared" si="6"/>
        <v>2784000</v>
      </c>
      <c r="E22" s="9">
        <v>1896000</v>
      </c>
      <c r="F22" s="9">
        <v>888000</v>
      </c>
      <c r="G22" s="9">
        <f t="shared" si="7"/>
        <v>2923500</v>
      </c>
      <c r="H22" s="9">
        <v>1991500</v>
      </c>
      <c r="I22" s="9">
        <v>932000</v>
      </c>
      <c r="J22" s="9">
        <f t="shared" si="8"/>
        <v>3064000</v>
      </c>
      <c r="K22" s="9">
        <v>2086000</v>
      </c>
      <c r="L22" s="9">
        <v>978000</v>
      </c>
      <c r="M22" s="12" t="s">
        <v>122</v>
      </c>
    </row>
    <row r="23" spans="2:13" ht="27.75" customHeight="1" x14ac:dyDescent="0.25">
      <c r="B23" s="44" t="s">
        <v>64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2:13" ht="19.5" customHeight="1" x14ac:dyDescent="0.25">
      <c r="B24" s="69" t="s">
        <v>138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2:13" ht="48.75" customHeight="1" x14ac:dyDescent="0.25">
      <c r="B25" s="10" t="s">
        <v>141</v>
      </c>
      <c r="C25" s="12"/>
      <c r="D25" s="17">
        <f>SUM(D26)</f>
        <v>1035000</v>
      </c>
      <c r="E25" s="17">
        <f>SUM(E26)</f>
        <v>1035000</v>
      </c>
      <c r="F25" s="17"/>
      <c r="G25" s="17">
        <f t="shared" ref="G25:H25" si="9">SUM(G26)</f>
        <v>1087500</v>
      </c>
      <c r="H25" s="17">
        <f t="shared" si="9"/>
        <v>1087500</v>
      </c>
      <c r="I25" s="17"/>
      <c r="J25" s="17">
        <f t="shared" ref="J25:K25" si="10">SUM(J26)</f>
        <v>1142000</v>
      </c>
      <c r="K25" s="17">
        <f t="shared" si="10"/>
        <v>1142000</v>
      </c>
      <c r="L25" s="17"/>
      <c r="M25" s="10"/>
    </row>
    <row r="26" spans="2:13" ht="155.25" customHeight="1" x14ac:dyDescent="0.25">
      <c r="B26" s="10" t="s">
        <v>145</v>
      </c>
      <c r="C26" s="12" t="s">
        <v>31</v>
      </c>
      <c r="D26" s="9">
        <v>1035000</v>
      </c>
      <c r="E26" s="9">
        <v>1035000</v>
      </c>
      <c r="F26" s="9"/>
      <c r="G26" s="9">
        <v>1087500</v>
      </c>
      <c r="H26" s="9">
        <v>1087500</v>
      </c>
      <c r="I26" s="9"/>
      <c r="J26" s="9">
        <v>1142000</v>
      </c>
      <c r="K26" s="9">
        <v>1142000</v>
      </c>
      <c r="L26" s="9"/>
      <c r="M26" s="12" t="s">
        <v>231</v>
      </c>
    </row>
    <row r="27" spans="2:13" ht="30" customHeight="1" x14ac:dyDescent="0.25">
      <c r="B27" s="44" t="s">
        <v>69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2:13" ht="22.5" customHeight="1" x14ac:dyDescent="0.25">
      <c r="B28" s="69" t="s">
        <v>140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2:13" ht="57.75" x14ac:dyDescent="0.25">
      <c r="B29" s="10" t="s">
        <v>142</v>
      </c>
      <c r="C29" s="12"/>
      <c r="D29" s="17">
        <f t="shared" ref="D29:K29" si="11">SUM(D30)</f>
        <v>55000</v>
      </c>
      <c r="E29" s="17">
        <f t="shared" si="11"/>
        <v>55000</v>
      </c>
      <c r="F29" s="17"/>
      <c r="G29" s="17">
        <f t="shared" si="11"/>
        <v>58000</v>
      </c>
      <c r="H29" s="17">
        <f t="shared" si="11"/>
        <v>58000</v>
      </c>
      <c r="I29" s="17"/>
      <c r="J29" s="17">
        <f t="shared" si="11"/>
        <v>61000</v>
      </c>
      <c r="K29" s="17">
        <f t="shared" si="11"/>
        <v>61000</v>
      </c>
      <c r="L29" s="17"/>
      <c r="M29" s="10"/>
    </row>
    <row r="30" spans="2:13" ht="171" customHeight="1" x14ac:dyDescent="0.25">
      <c r="B30" s="10" t="s">
        <v>144</v>
      </c>
      <c r="C30" s="12" t="s">
        <v>31</v>
      </c>
      <c r="D30" s="9">
        <v>55000</v>
      </c>
      <c r="E30" s="9">
        <v>55000</v>
      </c>
      <c r="F30" s="9"/>
      <c r="G30" s="9">
        <v>58000</v>
      </c>
      <c r="H30" s="9">
        <v>58000</v>
      </c>
      <c r="I30" s="9"/>
      <c r="J30" s="9">
        <v>61000</v>
      </c>
      <c r="K30" s="9">
        <v>61000</v>
      </c>
      <c r="L30" s="9"/>
      <c r="M30" s="12" t="s">
        <v>123</v>
      </c>
    </row>
    <row r="33" spans="2:13" ht="48" hidden="1" customHeight="1" x14ac:dyDescent="0.25">
      <c r="B33" s="53" t="s">
        <v>150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2:13" ht="82.5" customHeight="1" x14ac:dyDescent="0.25">
      <c r="B34" s="40" t="s">
        <v>252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</row>
  </sheetData>
  <mergeCells count="25">
    <mergeCell ref="D6:F6"/>
    <mergeCell ref="E7:F7"/>
    <mergeCell ref="H7:I7"/>
    <mergeCell ref="K7:L7"/>
    <mergeCell ref="K2:M2"/>
    <mergeCell ref="G6:I6"/>
    <mergeCell ref="J6:L6"/>
    <mergeCell ref="B4:M4"/>
    <mergeCell ref="C6:C8"/>
    <mergeCell ref="B6:B8"/>
    <mergeCell ref="D7:D8"/>
    <mergeCell ref="G7:G8"/>
    <mergeCell ref="B34:L34"/>
    <mergeCell ref="B17:M17"/>
    <mergeCell ref="B10:M10"/>
    <mergeCell ref="B11:M11"/>
    <mergeCell ref="B12:M12"/>
    <mergeCell ref="B33:M33"/>
    <mergeCell ref="M20:M21"/>
    <mergeCell ref="B27:M27"/>
    <mergeCell ref="B28:M28"/>
    <mergeCell ref="B23:M23"/>
    <mergeCell ref="B24:M24"/>
    <mergeCell ref="B20:B21"/>
    <mergeCell ref="B18:M18"/>
  </mergeCells>
  <printOptions horizontalCentered="1" verticalCentered="1"/>
  <pageMargins left="0.19685039370078741" right="0.19685039370078741" top="0.39370078740157483" bottom="0.39370078740157483" header="0" footer="0"/>
  <pageSetup paperSize="9" scale="76" fitToHeight="0" orientation="landscape" verticalDpi="0" r:id="rId1"/>
  <rowBreaks count="2" manualBreakCount="2">
    <brk id="15" max="12" man="1"/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27"/>
  <sheetViews>
    <sheetView tabSelected="1" view="pageBreakPreview" topLeftCell="A70" zoomScale="70" zoomScaleNormal="70" zoomScaleSheetLayoutView="70" workbookViewId="0">
      <selection activeCell="P78" sqref="P78"/>
    </sheetView>
  </sheetViews>
  <sheetFormatPr defaultRowHeight="15" x14ac:dyDescent="0.25"/>
  <cols>
    <col min="1" max="1" width="2.140625" style="2" customWidth="1"/>
    <col min="2" max="2" width="42.42578125" style="2" customWidth="1"/>
    <col min="3" max="3" width="14.42578125" style="22" customWidth="1"/>
    <col min="4" max="12" width="15.42578125" style="2" customWidth="1"/>
    <col min="13" max="16384" width="9.140625" style="2"/>
  </cols>
  <sheetData>
    <row r="2" spans="2:12" ht="56.25" customHeight="1" x14ac:dyDescent="0.25">
      <c r="J2" s="76" t="s">
        <v>247</v>
      </c>
      <c r="K2" s="77"/>
      <c r="L2" s="77"/>
    </row>
    <row r="4" spans="2:12" ht="18.75" x14ac:dyDescent="0.3">
      <c r="B4" s="75" t="s">
        <v>245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6" spans="2:12" ht="24" customHeight="1" x14ac:dyDescent="0.25">
      <c r="B6" s="43" t="s">
        <v>151</v>
      </c>
      <c r="C6" s="43" t="s">
        <v>182</v>
      </c>
      <c r="D6" s="43" t="s">
        <v>152</v>
      </c>
      <c r="E6" s="43"/>
      <c r="F6" s="43"/>
      <c r="G6" s="43" t="s">
        <v>116</v>
      </c>
      <c r="H6" s="43"/>
      <c r="I6" s="43"/>
      <c r="J6" s="43" t="s">
        <v>117</v>
      </c>
      <c r="K6" s="43"/>
      <c r="L6" s="43"/>
    </row>
    <row r="7" spans="2:12" ht="26.25" customHeight="1" x14ac:dyDescent="0.25">
      <c r="B7" s="43"/>
      <c r="C7" s="43"/>
      <c r="D7" s="43" t="s">
        <v>153</v>
      </c>
      <c r="E7" s="43" t="s">
        <v>184</v>
      </c>
      <c r="F7" s="43"/>
      <c r="G7" s="43" t="s">
        <v>153</v>
      </c>
      <c r="H7" s="43" t="s">
        <v>184</v>
      </c>
      <c r="I7" s="43"/>
      <c r="J7" s="43" t="s">
        <v>153</v>
      </c>
      <c r="K7" s="43" t="s">
        <v>184</v>
      </c>
      <c r="L7" s="43"/>
    </row>
    <row r="8" spans="2:12" ht="36" customHeight="1" x14ac:dyDescent="0.25">
      <c r="B8" s="43"/>
      <c r="C8" s="43"/>
      <c r="D8" s="43"/>
      <c r="E8" s="20" t="s">
        <v>120</v>
      </c>
      <c r="F8" s="20" t="s">
        <v>183</v>
      </c>
      <c r="G8" s="43"/>
      <c r="H8" s="20" t="s">
        <v>120</v>
      </c>
      <c r="I8" s="20" t="s">
        <v>183</v>
      </c>
      <c r="J8" s="43"/>
      <c r="K8" s="20" t="s">
        <v>120</v>
      </c>
      <c r="L8" s="20" t="s">
        <v>183</v>
      </c>
    </row>
    <row r="9" spans="2:12" ht="36.75" customHeight="1" x14ac:dyDescent="0.25">
      <c r="B9" s="19" t="s">
        <v>154</v>
      </c>
      <c r="C9" s="30"/>
      <c r="D9" s="18">
        <f>D13+D63+D94+D110</f>
        <v>10179000</v>
      </c>
      <c r="E9" s="18">
        <f t="shared" ref="E9:K9" si="0">E13+E63+E94+E110</f>
        <v>9291000</v>
      </c>
      <c r="F9" s="18">
        <f t="shared" si="0"/>
        <v>888000</v>
      </c>
      <c r="G9" s="18">
        <f t="shared" si="0"/>
        <v>11062800</v>
      </c>
      <c r="H9" s="18">
        <f t="shared" si="0"/>
        <v>10130800</v>
      </c>
      <c r="I9" s="18">
        <f t="shared" si="0"/>
        <v>932000</v>
      </c>
      <c r="J9" s="18">
        <f t="shared" si="0"/>
        <v>11600600</v>
      </c>
      <c r="K9" s="18">
        <f t="shared" si="0"/>
        <v>10622600</v>
      </c>
      <c r="L9" s="18">
        <f>L13+L63+L94+L110</f>
        <v>978000</v>
      </c>
    </row>
    <row r="10" spans="2:12" ht="29.25" customHeight="1" x14ac:dyDescent="0.25">
      <c r="B10" s="69" t="s">
        <v>185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2:12" ht="29.25" customHeight="1" x14ac:dyDescent="0.25">
      <c r="B11" s="44" t="s">
        <v>186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2:12" ht="22.5" customHeight="1" x14ac:dyDescent="0.25">
      <c r="B12" s="69" t="s">
        <v>213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12" ht="23.25" customHeight="1" x14ac:dyDescent="0.25">
      <c r="B13" s="10" t="s">
        <v>191</v>
      </c>
      <c r="C13" s="19"/>
      <c r="D13" s="17">
        <v>1585000</v>
      </c>
      <c r="E13" s="17">
        <v>1585000</v>
      </c>
      <c r="F13" s="17"/>
      <c r="G13" s="17">
        <v>1658800</v>
      </c>
      <c r="H13" s="17">
        <v>1658800</v>
      </c>
      <c r="I13" s="17"/>
      <c r="J13" s="17">
        <v>1733600</v>
      </c>
      <c r="K13" s="17">
        <v>1733600</v>
      </c>
      <c r="L13" s="17"/>
    </row>
    <row r="14" spans="2:12" ht="40.5" customHeight="1" x14ac:dyDescent="0.25">
      <c r="B14" s="10" t="s">
        <v>155</v>
      </c>
      <c r="C14" s="34">
        <v>213030</v>
      </c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45.5" customHeight="1" x14ac:dyDescent="0.25">
      <c r="B15" s="10" t="s">
        <v>187</v>
      </c>
      <c r="C15" s="31"/>
      <c r="D15" s="9"/>
      <c r="E15" s="9"/>
      <c r="F15" s="9"/>
      <c r="G15" s="9"/>
      <c r="H15" s="9"/>
      <c r="I15" s="9"/>
      <c r="J15" s="9"/>
      <c r="K15" s="9"/>
      <c r="L15" s="9"/>
    </row>
    <row r="16" spans="2:12" ht="63.75" customHeight="1" x14ac:dyDescent="0.25">
      <c r="B16" s="10" t="s">
        <v>192</v>
      </c>
      <c r="C16" s="31"/>
      <c r="D16" s="17">
        <v>735000</v>
      </c>
      <c r="E16" s="17">
        <v>735000</v>
      </c>
      <c r="F16" s="17"/>
      <c r="G16" s="17">
        <v>766800</v>
      </c>
      <c r="H16" s="17">
        <v>766800</v>
      </c>
      <c r="I16" s="17"/>
      <c r="J16" s="17">
        <v>799600</v>
      </c>
      <c r="K16" s="17">
        <v>799600</v>
      </c>
      <c r="L16" s="17"/>
    </row>
    <row r="17" spans="2:12" ht="15.75" customHeight="1" x14ac:dyDescent="0.25">
      <c r="B17" s="10" t="s">
        <v>156</v>
      </c>
      <c r="C17" s="28"/>
      <c r="D17" s="9"/>
      <c r="E17" s="9"/>
      <c r="F17" s="9"/>
      <c r="G17" s="9"/>
      <c r="H17" s="9"/>
      <c r="I17" s="9"/>
      <c r="J17" s="9"/>
      <c r="K17" s="9"/>
      <c r="L17" s="9"/>
    </row>
    <row r="18" spans="2:12" ht="15.75" customHeight="1" x14ac:dyDescent="0.25">
      <c r="B18" s="10" t="s">
        <v>195</v>
      </c>
      <c r="C18" s="28"/>
      <c r="D18" s="9"/>
      <c r="E18" s="9"/>
      <c r="F18" s="9"/>
      <c r="G18" s="9"/>
      <c r="H18" s="9"/>
      <c r="I18" s="9"/>
      <c r="J18" s="9"/>
      <c r="K18" s="9"/>
      <c r="L18" s="9"/>
    </row>
    <row r="19" spans="2:12" ht="39" customHeight="1" x14ac:dyDescent="0.25">
      <c r="B19" s="13" t="s">
        <v>193</v>
      </c>
      <c r="C19" s="28"/>
      <c r="D19" s="9">
        <v>34</v>
      </c>
      <c r="E19" s="9">
        <v>34</v>
      </c>
      <c r="F19" s="9"/>
      <c r="G19" s="9">
        <v>34</v>
      </c>
      <c r="H19" s="9">
        <v>34</v>
      </c>
      <c r="I19" s="9"/>
      <c r="J19" s="9">
        <v>36</v>
      </c>
      <c r="K19" s="9">
        <v>36</v>
      </c>
      <c r="L19" s="9"/>
    </row>
    <row r="20" spans="2:12" ht="15.75" customHeight="1" x14ac:dyDescent="0.25">
      <c r="B20" s="10" t="s">
        <v>196</v>
      </c>
      <c r="C20" s="28"/>
      <c r="D20" s="9"/>
      <c r="E20" s="9"/>
      <c r="F20" s="9"/>
      <c r="G20" s="9"/>
      <c r="H20" s="9"/>
      <c r="I20" s="9"/>
      <c r="J20" s="9"/>
      <c r="K20" s="9"/>
      <c r="L20" s="9"/>
    </row>
    <row r="21" spans="2:12" ht="39.75" customHeight="1" x14ac:dyDescent="0.25">
      <c r="B21" s="13" t="s">
        <v>194</v>
      </c>
      <c r="C21" s="28"/>
      <c r="D21" s="9">
        <v>40005</v>
      </c>
      <c r="E21" s="9">
        <v>40005</v>
      </c>
      <c r="F21" s="9"/>
      <c r="G21" s="9">
        <v>42005</v>
      </c>
      <c r="H21" s="9">
        <v>42005</v>
      </c>
      <c r="I21" s="9"/>
      <c r="J21" s="9">
        <v>44005</v>
      </c>
      <c r="K21" s="9">
        <v>44005</v>
      </c>
      <c r="L21" s="9"/>
    </row>
    <row r="22" spans="2:12" ht="15.75" customHeight="1" x14ac:dyDescent="0.25">
      <c r="B22" s="10" t="s">
        <v>197</v>
      </c>
      <c r="C22" s="28"/>
      <c r="D22" s="9"/>
      <c r="E22" s="9"/>
      <c r="F22" s="9"/>
      <c r="G22" s="9"/>
      <c r="H22" s="9"/>
      <c r="I22" s="9"/>
      <c r="J22" s="9"/>
      <c r="K22" s="9"/>
      <c r="L22" s="9"/>
    </row>
    <row r="23" spans="2:12" ht="38.25" customHeight="1" x14ac:dyDescent="0.25">
      <c r="B23" s="13" t="s">
        <v>198</v>
      </c>
      <c r="C23" s="28"/>
      <c r="D23" s="9">
        <f>D16/D19</f>
        <v>21617.647058823528</v>
      </c>
      <c r="E23" s="9">
        <f t="shared" ref="E23:K23" si="1">E16/E19</f>
        <v>21617.647058823528</v>
      </c>
      <c r="F23" s="9"/>
      <c r="G23" s="9">
        <f t="shared" si="1"/>
        <v>22552.941176470587</v>
      </c>
      <c r="H23" s="9">
        <f t="shared" si="1"/>
        <v>22552.941176470587</v>
      </c>
      <c r="I23" s="9"/>
      <c r="J23" s="9">
        <f t="shared" si="1"/>
        <v>22211.111111111109</v>
      </c>
      <c r="K23" s="9">
        <f t="shared" si="1"/>
        <v>22211.111111111109</v>
      </c>
      <c r="L23" s="9"/>
    </row>
    <row r="24" spans="2:12" ht="55.5" customHeight="1" x14ac:dyDescent="0.25">
      <c r="B24" s="15" t="s">
        <v>157</v>
      </c>
      <c r="C24" s="28"/>
      <c r="D24" s="9">
        <f>D16/D21</f>
        <v>18.372703412073491</v>
      </c>
      <c r="E24" s="9">
        <f>E16/E21</f>
        <v>18.372703412073491</v>
      </c>
      <c r="F24" s="9"/>
      <c r="G24" s="9">
        <f t="shared" ref="G24:H24" si="2">G16/G21</f>
        <v>18.254969646470659</v>
      </c>
      <c r="H24" s="9">
        <f t="shared" si="2"/>
        <v>18.254969646470659</v>
      </c>
      <c r="I24" s="9"/>
      <c r="J24" s="9">
        <f t="shared" ref="J24:K24" si="3">J16/J21</f>
        <v>18.170662424724462</v>
      </c>
      <c r="K24" s="9">
        <f t="shared" si="3"/>
        <v>18.170662424724462</v>
      </c>
      <c r="L24" s="9"/>
    </row>
    <row r="25" spans="2:12" ht="15.75" customHeight="1" x14ac:dyDescent="0.25">
      <c r="B25" s="10" t="s">
        <v>199</v>
      </c>
      <c r="C25" s="28"/>
      <c r="D25" s="9"/>
      <c r="E25" s="9"/>
      <c r="F25" s="9"/>
      <c r="G25" s="9"/>
      <c r="H25" s="9"/>
      <c r="I25" s="9"/>
      <c r="J25" s="9"/>
      <c r="K25" s="9"/>
      <c r="L25" s="9"/>
    </row>
    <row r="26" spans="2:12" ht="66.75" customHeight="1" x14ac:dyDescent="0.25">
      <c r="B26" s="13" t="s">
        <v>200</v>
      </c>
      <c r="C26" s="28"/>
      <c r="D26" s="9">
        <v>200</v>
      </c>
      <c r="E26" s="9">
        <v>200</v>
      </c>
      <c r="F26" s="9"/>
      <c r="G26" s="9">
        <f>G23*100/D23</f>
        <v>104.32653061224491</v>
      </c>
      <c r="H26" s="9">
        <f>H23*100/E23</f>
        <v>104.32653061224491</v>
      </c>
      <c r="I26" s="9"/>
      <c r="J26" s="9">
        <f>J23*100/G23</f>
        <v>98.484321567263663</v>
      </c>
      <c r="K26" s="9">
        <f>K23*100/H23</f>
        <v>98.484321567263663</v>
      </c>
      <c r="L26" s="9"/>
    </row>
    <row r="27" spans="2:12" ht="73.5" customHeight="1" x14ac:dyDescent="0.25">
      <c r="B27" s="13" t="s">
        <v>201</v>
      </c>
      <c r="C27" s="28"/>
      <c r="D27" s="9">
        <v>53</v>
      </c>
      <c r="E27" s="9">
        <v>53</v>
      </c>
      <c r="F27" s="9"/>
      <c r="G27" s="9">
        <v>56</v>
      </c>
      <c r="H27" s="9">
        <v>56</v>
      </c>
      <c r="I27" s="9"/>
      <c r="J27" s="9">
        <v>58</v>
      </c>
      <c r="K27" s="9">
        <v>58</v>
      </c>
      <c r="L27" s="9"/>
    </row>
    <row r="28" spans="2:12" ht="70.5" customHeight="1" x14ac:dyDescent="0.25">
      <c r="B28" s="10" t="s">
        <v>202</v>
      </c>
      <c r="C28" s="31"/>
      <c r="D28" s="17">
        <f>D31</f>
        <v>800000</v>
      </c>
      <c r="E28" s="17">
        <f>E31</f>
        <v>800000</v>
      </c>
      <c r="F28" s="17"/>
      <c r="G28" s="17">
        <f t="shared" ref="G28:H28" si="4">G31</f>
        <v>840000</v>
      </c>
      <c r="H28" s="17">
        <f t="shared" si="4"/>
        <v>840000</v>
      </c>
      <c r="I28" s="17"/>
      <c r="J28" s="17">
        <f t="shared" ref="J28:K28" si="5">J31</f>
        <v>880000</v>
      </c>
      <c r="K28" s="17">
        <f t="shared" si="5"/>
        <v>880000</v>
      </c>
      <c r="L28" s="17"/>
    </row>
    <row r="29" spans="2:12" ht="15.75" customHeight="1" x14ac:dyDescent="0.25">
      <c r="B29" s="10" t="s">
        <v>156</v>
      </c>
      <c r="C29" s="28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 x14ac:dyDescent="0.25">
      <c r="B30" s="10" t="s">
        <v>195</v>
      </c>
      <c r="C30" s="28"/>
      <c r="D30" s="9"/>
      <c r="E30" s="9"/>
      <c r="F30" s="9"/>
      <c r="G30" s="9"/>
      <c r="H30" s="9"/>
      <c r="I30" s="9"/>
      <c r="J30" s="9"/>
      <c r="K30" s="9"/>
      <c r="L30" s="9"/>
    </row>
    <row r="31" spans="2:12" ht="36.75" customHeight="1" x14ac:dyDescent="0.25">
      <c r="B31" s="26" t="s">
        <v>244</v>
      </c>
      <c r="C31" s="29"/>
      <c r="D31" s="9">
        <f>SUM(D32:D33)</f>
        <v>800000</v>
      </c>
      <c r="E31" s="9">
        <f>SUM(E32:E33)</f>
        <v>800000</v>
      </c>
      <c r="F31" s="9"/>
      <c r="G31" s="9">
        <f t="shared" ref="G31:H31" si="6">SUM(G32:G33)</f>
        <v>840000</v>
      </c>
      <c r="H31" s="9">
        <f t="shared" si="6"/>
        <v>840000</v>
      </c>
      <c r="I31" s="9"/>
      <c r="J31" s="9">
        <f t="shared" ref="J31:K31" si="7">SUM(J32:J33)</f>
        <v>880000</v>
      </c>
      <c r="K31" s="9">
        <f t="shared" si="7"/>
        <v>880000</v>
      </c>
      <c r="L31" s="9"/>
    </row>
    <row r="32" spans="2:12" ht="39" customHeight="1" x14ac:dyDescent="0.25">
      <c r="B32" s="26" t="s">
        <v>243</v>
      </c>
      <c r="C32" s="29"/>
      <c r="D32" s="9">
        <v>500000</v>
      </c>
      <c r="E32" s="9">
        <v>500000</v>
      </c>
      <c r="F32" s="9"/>
      <c r="G32" s="9">
        <v>525000</v>
      </c>
      <c r="H32" s="9">
        <v>525000</v>
      </c>
      <c r="I32" s="9"/>
      <c r="J32" s="9">
        <v>550000</v>
      </c>
      <c r="K32" s="9">
        <v>550000</v>
      </c>
      <c r="L32" s="9"/>
    </row>
    <row r="33" spans="2:12" ht="39" customHeight="1" x14ac:dyDescent="0.25">
      <c r="B33" s="26" t="s">
        <v>242</v>
      </c>
      <c r="C33" s="29"/>
      <c r="D33" s="9">
        <v>300000</v>
      </c>
      <c r="E33" s="9">
        <v>300000</v>
      </c>
      <c r="F33" s="9"/>
      <c r="G33" s="9">
        <v>315000</v>
      </c>
      <c r="H33" s="9">
        <v>315000</v>
      </c>
      <c r="I33" s="9"/>
      <c r="J33" s="9">
        <v>330000</v>
      </c>
      <c r="K33" s="9">
        <v>330000</v>
      </c>
      <c r="L33" s="9"/>
    </row>
    <row r="34" spans="2:12" ht="34.5" customHeight="1" x14ac:dyDescent="0.25">
      <c r="B34" s="13" t="s">
        <v>239</v>
      </c>
      <c r="C34" s="28"/>
      <c r="D34" s="9">
        <f>D35+D36</f>
        <v>17</v>
      </c>
      <c r="E34" s="9">
        <f>E35+E36</f>
        <v>17</v>
      </c>
      <c r="F34" s="9"/>
      <c r="G34" s="9">
        <f t="shared" ref="G34:H34" si="8">G35+G36</f>
        <v>17</v>
      </c>
      <c r="H34" s="9">
        <f t="shared" si="8"/>
        <v>17</v>
      </c>
      <c r="I34" s="9"/>
      <c r="J34" s="9">
        <f t="shared" ref="J34:K34" si="9">J35+J36</f>
        <v>18</v>
      </c>
      <c r="K34" s="9">
        <f t="shared" si="9"/>
        <v>18</v>
      </c>
      <c r="L34" s="9"/>
    </row>
    <row r="35" spans="2:12" ht="30.75" customHeight="1" x14ac:dyDescent="0.25">
      <c r="B35" s="13" t="s">
        <v>203</v>
      </c>
      <c r="C35" s="28"/>
      <c r="D35" s="9">
        <v>10</v>
      </c>
      <c r="E35" s="9">
        <v>10</v>
      </c>
      <c r="F35" s="9"/>
      <c r="G35" s="9">
        <v>10</v>
      </c>
      <c r="H35" s="9">
        <v>10</v>
      </c>
      <c r="I35" s="9"/>
      <c r="J35" s="9">
        <v>11</v>
      </c>
      <c r="K35" s="9">
        <v>11</v>
      </c>
      <c r="L35" s="9"/>
    </row>
    <row r="36" spans="2:12" ht="41.25" customHeight="1" x14ac:dyDescent="0.25">
      <c r="B36" s="13" t="s">
        <v>204</v>
      </c>
      <c r="C36" s="28"/>
      <c r="D36" s="9">
        <v>7</v>
      </c>
      <c r="E36" s="9">
        <v>7</v>
      </c>
      <c r="F36" s="9"/>
      <c r="G36" s="9">
        <v>7</v>
      </c>
      <c r="H36" s="9">
        <v>7</v>
      </c>
      <c r="I36" s="9"/>
      <c r="J36" s="9">
        <v>7</v>
      </c>
      <c r="K36" s="9">
        <v>7</v>
      </c>
      <c r="L36" s="9"/>
    </row>
    <row r="37" spans="2:12" ht="15.75" customHeight="1" x14ac:dyDescent="0.25">
      <c r="B37" s="10" t="s">
        <v>196</v>
      </c>
      <c r="C37" s="28"/>
      <c r="D37" s="9"/>
      <c r="E37" s="9"/>
      <c r="F37" s="9"/>
      <c r="G37" s="9"/>
      <c r="H37" s="9"/>
      <c r="I37" s="9"/>
      <c r="J37" s="9"/>
      <c r="K37" s="9"/>
      <c r="L37" s="9"/>
    </row>
    <row r="38" spans="2:12" ht="37.5" customHeight="1" x14ac:dyDescent="0.25">
      <c r="B38" s="13" t="s">
        <v>158</v>
      </c>
      <c r="C38" s="28"/>
      <c r="D38" s="9">
        <f>D39+D40</f>
        <v>35000</v>
      </c>
      <c r="E38" s="9">
        <f>E39+E40</f>
        <v>35000</v>
      </c>
      <c r="F38" s="9"/>
      <c r="G38" s="9">
        <f>G39+G40</f>
        <v>36500</v>
      </c>
      <c r="H38" s="9">
        <f>H39+H40</f>
        <v>36500</v>
      </c>
      <c r="I38" s="9"/>
      <c r="J38" s="9">
        <f>J39+J40</f>
        <v>38000</v>
      </c>
      <c r="K38" s="9">
        <f>K39+K40</f>
        <v>38000</v>
      </c>
      <c r="L38" s="9"/>
    </row>
    <row r="39" spans="2:12" ht="39.75" customHeight="1" x14ac:dyDescent="0.25">
      <c r="B39" s="13" t="s">
        <v>240</v>
      </c>
      <c r="C39" s="28"/>
      <c r="D39" s="9">
        <v>20000</v>
      </c>
      <c r="E39" s="9">
        <v>20000</v>
      </c>
      <c r="F39" s="9"/>
      <c r="G39" s="9">
        <v>21000</v>
      </c>
      <c r="H39" s="9">
        <v>21000</v>
      </c>
      <c r="I39" s="9"/>
      <c r="J39" s="9">
        <v>22000</v>
      </c>
      <c r="K39" s="9">
        <v>22000</v>
      </c>
      <c r="L39" s="9"/>
    </row>
    <row r="40" spans="2:12" ht="42.75" customHeight="1" x14ac:dyDescent="0.25">
      <c r="B40" s="13" t="s">
        <v>241</v>
      </c>
      <c r="C40" s="28"/>
      <c r="D40" s="9">
        <v>15000</v>
      </c>
      <c r="E40" s="9">
        <v>15000</v>
      </c>
      <c r="F40" s="9"/>
      <c r="G40" s="9">
        <v>15500</v>
      </c>
      <c r="H40" s="9">
        <v>15500</v>
      </c>
      <c r="I40" s="9"/>
      <c r="J40" s="9">
        <v>16000</v>
      </c>
      <c r="K40" s="9">
        <v>16000</v>
      </c>
      <c r="L40" s="9"/>
    </row>
    <row r="41" spans="2:12" ht="15.75" customHeight="1" x14ac:dyDescent="0.25">
      <c r="B41" s="10" t="s">
        <v>197</v>
      </c>
      <c r="C41" s="28"/>
      <c r="D41" s="9"/>
      <c r="E41" s="9"/>
      <c r="F41" s="9"/>
      <c r="G41" s="9"/>
      <c r="H41" s="9"/>
      <c r="I41" s="9"/>
      <c r="J41" s="9"/>
      <c r="K41" s="9"/>
      <c r="L41" s="9"/>
    </row>
    <row r="42" spans="2:12" ht="36" customHeight="1" x14ac:dyDescent="0.25">
      <c r="B42" s="13" t="s">
        <v>205</v>
      </c>
      <c r="C42" s="28"/>
      <c r="D42" s="9">
        <f>D31/D34</f>
        <v>47058.823529411762</v>
      </c>
      <c r="E42" s="9">
        <f t="shared" ref="E42:E44" si="10">E31/E34</f>
        <v>47058.823529411762</v>
      </c>
      <c r="F42" s="9"/>
      <c r="G42" s="9">
        <f t="shared" ref="G42:H42" si="11">G31/G34</f>
        <v>49411.76470588235</v>
      </c>
      <c r="H42" s="9">
        <f t="shared" si="11"/>
        <v>49411.76470588235</v>
      </c>
      <c r="I42" s="9"/>
      <c r="J42" s="9">
        <f t="shared" ref="J42:K42" si="12">J31/J34</f>
        <v>48888.888888888891</v>
      </c>
      <c r="K42" s="9">
        <f t="shared" si="12"/>
        <v>48888.888888888891</v>
      </c>
      <c r="L42" s="9"/>
    </row>
    <row r="43" spans="2:12" ht="34.5" customHeight="1" x14ac:dyDescent="0.25">
      <c r="B43" s="13" t="s">
        <v>206</v>
      </c>
      <c r="C43" s="28"/>
      <c r="D43" s="9">
        <f t="shared" ref="D43" si="13">D32/D35</f>
        <v>50000</v>
      </c>
      <c r="E43" s="9">
        <f t="shared" si="10"/>
        <v>50000</v>
      </c>
      <c r="F43" s="9"/>
      <c r="G43" s="9">
        <f t="shared" ref="G43:H43" si="14">G32/G35</f>
        <v>52500</v>
      </c>
      <c r="H43" s="9">
        <f t="shared" si="14"/>
        <v>52500</v>
      </c>
      <c r="I43" s="9"/>
      <c r="J43" s="9">
        <f t="shared" ref="J43:K43" si="15">J32/J35</f>
        <v>50000</v>
      </c>
      <c r="K43" s="9">
        <f t="shared" si="15"/>
        <v>50000</v>
      </c>
      <c r="L43" s="9"/>
    </row>
    <row r="44" spans="2:12" ht="33" customHeight="1" x14ac:dyDescent="0.25">
      <c r="B44" s="13" t="s">
        <v>159</v>
      </c>
      <c r="C44" s="28"/>
      <c r="D44" s="9">
        <f t="shared" ref="D44" si="16">D33/D36</f>
        <v>42857.142857142855</v>
      </c>
      <c r="E44" s="9">
        <f t="shared" si="10"/>
        <v>42857.142857142855</v>
      </c>
      <c r="F44" s="9"/>
      <c r="G44" s="9">
        <f t="shared" ref="G44:H44" si="17">G33/G36</f>
        <v>45000</v>
      </c>
      <c r="H44" s="9">
        <f t="shared" si="17"/>
        <v>45000</v>
      </c>
      <c r="I44" s="9"/>
      <c r="J44" s="9">
        <f t="shared" ref="J44:K44" si="18">J33/J36</f>
        <v>47142.857142857145</v>
      </c>
      <c r="K44" s="9">
        <f t="shared" si="18"/>
        <v>47142.857142857145</v>
      </c>
      <c r="L44" s="9"/>
    </row>
    <row r="45" spans="2:12" ht="35.25" customHeight="1" x14ac:dyDescent="0.25">
      <c r="B45" s="13" t="s">
        <v>160</v>
      </c>
      <c r="C45" s="28"/>
      <c r="D45" s="9">
        <f t="shared" ref="D45:E45" si="19">D31/D38</f>
        <v>22.857142857142858</v>
      </c>
      <c r="E45" s="9">
        <f t="shared" si="19"/>
        <v>22.857142857142858</v>
      </c>
      <c r="F45" s="9"/>
      <c r="G45" s="9">
        <f t="shared" ref="G45:H45" si="20">G31/G38</f>
        <v>23.013698630136986</v>
      </c>
      <c r="H45" s="9">
        <f t="shared" si="20"/>
        <v>23.013698630136986</v>
      </c>
      <c r="I45" s="9"/>
      <c r="J45" s="9">
        <f t="shared" ref="J45:K45" si="21">J31/J38</f>
        <v>23.157894736842106</v>
      </c>
      <c r="K45" s="9">
        <f t="shared" si="21"/>
        <v>23.157894736842106</v>
      </c>
      <c r="L45" s="9"/>
    </row>
    <row r="46" spans="2:12" ht="50.25" customHeight="1" x14ac:dyDescent="0.25">
      <c r="B46" s="13" t="s">
        <v>161</v>
      </c>
      <c r="C46" s="28"/>
      <c r="D46" s="9">
        <f>D32/D39</f>
        <v>25</v>
      </c>
      <c r="E46" s="9">
        <f t="shared" ref="E46:E47" si="22">E32/E39</f>
        <v>25</v>
      </c>
      <c r="F46" s="9"/>
      <c r="G46" s="9">
        <f t="shared" ref="G46:H46" si="23">G32/G39</f>
        <v>25</v>
      </c>
      <c r="H46" s="9">
        <f t="shared" si="23"/>
        <v>25</v>
      </c>
      <c r="I46" s="9"/>
      <c r="J46" s="9">
        <f t="shared" ref="J46:K46" si="24">J32/J39</f>
        <v>25</v>
      </c>
      <c r="K46" s="9">
        <f t="shared" si="24"/>
        <v>25</v>
      </c>
      <c r="L46" s="9"/>
    </row>
    <row r="47" spans="2:12" ht="74.25" customHeight="1" x14ac:dyDescent="0.25">
      <c r="B47" s="13" t="s">
        <v>162</v>
      </c>
      <c r="C47" s="28"/>
      <c r="D47" s="9">
        <f t="shared" ref="D47" si="25">D33/D40</f>
        <v>20</v>
      </c>
      <c r="E47" s="9">
        <f t="shared" si="22"/>
        <v>20</v>
      </c>
      <c r="F47" s="9"/>
      <c r="G47" s="9">
        <f t="shared" ref="G47:H47" si="26">G33/G40</f>
        <v>20.322580645161292</v>
      </c>
      <c r="H47" s="9">
        <f t="shared" si="26"/>
        <v>20.322580645161292</v>
      </c>
      <c r="I47" s="9"/>
      <c r="J47" s="9">
        <f t="shared" ref="J47:K47" si="27">J33/J40</f>
        <v>20.625</v>
      </c>
      <c r="K47" s="9">
        <f t="shared" si="27"/>
        <v>20.625</v>
      </c>
      <c r="L47" s="9"/>
    </row>
    <row r="48" spans="2:12" ht="15.75" customHeight="1" x14ac:dyDescent="0.25">
      <c r="B48" s="10" t="s">
        <v>199</v>
      </c>
      <c r="C48" s="28"/>
      <c r="D48" s="9"/>
      <c r="E48" s="9"/>
      <c r="F48" s="9"/>
      <c r="G48" s="9"/>
      <c r="H48" s="9"/>
      <c r="I48" s="9"/>
      <c r="J48" s="9"/>
      <c r="K48" s="9"/>
      <c r="L48" s="9"/>
    </row>
    <row r="49" spans="2:12" ht="56.25" customHeight="1" x14ac:dyDescent="0.25">
      <c r="B49" s="13" t="s">
        <v>207</v>
      </c>
      <c r="C49" s="28"/>
      <c r="D49" s="9">
        <v>875</v>
      </c>
      <c r="E49" s="9">
        <v>875</v>
      </c>
      <c r="F49" s="9"/>
      <c r="G49" s="9">
        <v>104</v>
      </c>
      <c r="H49" s="9">
        <v>104</v>
      </c>
      <c r="I49" s="9"/>
      <c r="J49" s="9">
        <v>104</v>
      </c>
      <c r="K49" s="9">
        <v>104</v>
      </c>
      <c r="L49" s="9"/>
    </row>
    <row r="50" spans="2:12" ht="61.5" customHeight="1" x14ac:dyDescent="0.25">
      <c r="B50" s="13" t="s">
        <v>208</v>
      </c>
      <c r="C50" s="28"/>
      <c r="D50" s="9">
        <v>46</v>
      </c>
      <c r="E50" s="9">
        <v>46</v>
      </c>
      <c r="F50" s="9"/>
      <c r="G50" s="9">
        <v>48</v>
      </c>
      <c r="H50" s="9">
        <v>48</v>
      </c>
      <c r="I50" s="9"/>
      <c r="J50" s="9">
        <v>50</v>
      </c>
      <c r="K50" s="9">
        <v>50</v>
      </c>
      <c r="L50" s="9"/>
    </row>
    <row r="51" spans="2:12" ht="51.75" customHeight="1" x14ac:dyDescent="0.25">
      <c r="B51" s="25" t="s">
        <v>248</v>
      </c>
      <c r="C51" s="27"/>
      <c r="D51" s="17">
        <v>50000</v>
      </c>
      <c r="E51" s="17">
        <v>50000</v>
      </c>
      <c r="F51" s="17"/>
      <c r="G51" s="17">
        <v>52000</v>
      </c>
      <c r="H51" s="17">
        <v>52000</v>
      </c>
      <c r="I51" s="17"/>
      <c r="J51" s="17">
        <v>54000</v>
      </c>
      <c r="K51" s="17">
        <v>54000</v>
      </c>
      <c r="L51" s="17"/>
    </row>
    <row r="52" spans="2:12" ht="15.75" customHeight="1" x14ac:dyDescent="0.25">
      <c r="B52" s="10" t="s">
        <v>156</v>
      </c>
      <c r="C52" s="28"/>
      <c r="D52" s="9"/>
      <c r="E52" s="9"/>
      <c r="F52" s="9"/>
      <c r="G52" s="9"/>
      <c r="H52" s="9"/>
      <c r="I52" s="9"/>
      <c r="J52" s="9"/>
      <c r="K52" s="9"/>
      <c r="L52" s="9"/>
    </row>
    <row r="53" spans="2:12" ht="15.75" customHeight="1" x14ac:dyDescent="0.25">
      <c r="B53" s="10" t="s">
        <v>195</v>
      </c>
      <c r="C53" s="28"/>
      <c r="D53" s="9"/>
      <c r="E53" s="9"/>
      <c r="F53" s="9"/>
      <c r="G53" s="9"/>
      <c r="H53" s="9"/>
      <c r="I53" s="9"/>
      <c r="J53" s="9"/>
      <c r="K53" s="9"/>
      <c r="L53" s="9"/>
    </row>
    <row r="54" spans="2:12" ht="27.75" customHeight="1" x14ac:dyDescent="0.25">
      <c r="B54" s="13" t="s">
        <v>209</v>
      </c>
      <c r="C54" s="28"/>
      <c r="D54" s="9">
        <v>1</v>
      </c>
      <c r="E54" s="9">
        <v>1</v>
      </c>
      <c r="F54" s="9"/>
      <c r="G54" s="9">
        <v>1</v>
      </c>
      <c r="H54" s="9">
        <v>1</v>
      </c>
      <c r="I54" s="9"/>
      <c r="J54" s="9">
        <v>1</v>
      </c>
      <c r="K54" s="9">
        <v>1</v>
      </c>
      <c r="L54" s="9"/>
    </row>
    <row r="55" spans="2:12" ht="15.75" customHeight="1" x14ac:dyDescent="0.25">
      <c r="B55" s="10" t="s">
        <v>196</v>
      </c>
      <c r="C55" s="28"/>
      <c r="D55" s="9"/>
      <c r="E55" s="9"/>
      <c r="F55" s="9"/>
      <c r="G55" s="9"/>
      <c r="H55" s="9"/>
      <c r="I55" s="9"/>
      <c r="J55" s="9"/>
      <c r="K55" s="9"/>
      <c r="L55" s="9"/>
    </row>
    <row r="56" spans="2:12" ht="60.75" customHeight="1" x14ac:dyDescent="0.25">
      <c r="B56" s="13" t="s">
        <v>210</v>
      </c>
      <c r="C56" s="28"/>
      <c r="D56" s="9">
        <v>5</v>
      </c>
      <c r="E56" s="9">
        <v>5</v>
      </c>
      <c r="F56" s="9"/>
      <c r="G56" s="9">
        <v>5</v>
      </c>
      <c r="H56" s="9">
        <v>5</v>
      </c>
      <c r="I56" s="9"/>
      <c r="J56" s="9">
        <v>5</v>
      </c>
      <c r="K56" s="9">
        <v>5</v>
      </c>
      <c r="L56" s="9"/>
    </row>
    <row r="57" spans="2:12" ht="15.75" customHeight="1" x14ac:dyDescent="0.25">
      <c r="B57" s="10" t="s">
        <v>197</v>
      </c>
      <c r="C57" s="28"/>
      <c r="D57" s="9"/>
      <c r="E57" s="9"/>
      <c r="F57" s="9"/>
      <c r="G57" s="9"/>
      <c r="H57" s="9"/>
      <c r="I57" s="9"/>
      <c r="J57" s="9"/>
      <c r="K57" s="9"/>
      <c r="L57" s="9"/>
    </row>
    <row r="58" spans="2:12" ht="39.75" customHeight="1" x14ac:dyDescent="0.25">
      <c r="B58" s="13" t="s">
        <v>188</v>
      </c>
      <c r="C58" s="28"/>
      <c r="D58" s="9">
        <f>D51/D56</f>
        <v>10000</v>
      </c>
      <c r="E58" s="9">
        <f>E51/E56</f>
        <v>10000</v>
      </c>
      <c r="F58" s="9"/>
      <c r="G58" s="9">
        <f t="shared" ref="G58:H58" si="28">G51/G56</f>
        <v>10400</v>
      </c>
      <c r="H58" s="9">
        <f t="shared" si="28"/>
        <v>10400</v>
      </c>
      <c r="I58" s="9"/>
      <c r="J58" s="9">
        <f t="shared" ref="J58:K58" si="29">J51/J56</f>
        <v>10800</v>
      </c>
      <c r="K58" s="9">
        <f t="shared" si="29"/>
        <v>10800</v>
      </c>
      <c r="L58" s="9"/>
    </row>
    <row r="59" spans="2:12" ht="15.75" customHeight="1" x14ac:dyDescent="0.25">
      <c r="B59" s="10" t="s">
        <v>199</v>
      </c>
      <c r="C59" s="28"/>
      <c r="D59" s="9"/>
      <c r="E59" s="9"/>
      <c r="F59" s="9"/>
      <c r="G59" s="9"/>
      <c r="H59" s="9"/>
      <c r="I59" s="9"/>
      <c r="J59" s="9"/>
      <c r="K59" s="9"/>
      <c r="L59" s="9"/>
    </row>
    <row r="60" spans="2:12" ht="32.25" customHeight="1" x14ac:dyDescent="0.25">
      <c r="B60" s="13" t="s">
        <v>211</v>
      </c>
      <c r="C60" s="28"/>
      <c r="D60" s="9">
        <v>100</v>
      </c>
      <c r="E60" s="9">
        <v>100</v>
      </c>
      <c r="F60" s="9"/>
      <c r="G60" s="9">
        <v>100</v>
      </c>
      <c r="H60" s="9">
        <v>100</v>
      </c>
      <c r="I60" s="9"/>
      <c r="J60" s="9">
        <v>100</v>
      </c>
      <c r="K60" s="9">
        <v>100</v>
      </c>
      <c r="L60" s="9"/>
    </row>
    <row r="61" spans="2:12" ht="36" customHeight="1" x14ac:dyDescent="0.25">
      <c r="B61" s="44" t="s">
        <v>148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2:12" ht="30" customHeight="1" x14ac:dyDescent="0.25">
      <c r="B62" s="69" t="s">
        <v>212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 ht="23.25" customHeight="1" x14ac:dyDescent="0.25">
      <c r="B63" s="10" t="s">
        <v>214</v>
      </c>
      <c r="C63" s="19"/>
      <c r="D63" s="17">
        <v>7504000</v>
      </c>
      <c r="E63" s="17">
        <v>6616000</v>
      </c>
      <c r="F63" s="17">
        <v>888000</v>
      </c>
      <c r="G63" s="17">
        <v>8258500</v>
      </c>
      <c r="H63" s="17">
        <v>7326500</v>
      </c>
      <c r="I63" s="17">
        <v>932000</v>
      </c>
      <c r="J63" s="17">
        <v>8664000</v>
      </c>
      <c r="K63" s="17">
        <v>7686000</v>
      </c>
      <c r="L63" s="17">
        <v>978000</v>
      </c>
    </row>
    <row r="64" spans="2:12" ht="97.5" customHeight="1" x14ac:dyDescent="0.25">
      <c r="B64" s="10" t="s">
        <v>215</v>
      </c>
      <c r="C64" s="34">
        <v>213140</v>
      </c>
      <c r="D64" s="17"/>
      <c r="E64" s="17"/>
      <c r="F64" s="17"/>
      <c r="G64" s="17"/>
      <c r="H64" s="17"/>
      <c r="I64" s="17"/>
      <c r="J64" s="17"/>
      <c r="K64" s="17"/>
      <c r="L64" s="19"/>
    </row>
    <row r="65" spans="2:12" ht="78.75" customHeight="1" x14ac:dyDescent="0.25">
      <c r="B65" s="10" t="s">
        <v>219</v>
      </c>
      <c r="C65" s="31"/>
      <c r="D65" s="17">
        <v>4720000</v>
      </c>
      <c r="E65" s="17">
        <v>4720000</v>
      </c>
      <c r="F65" s="17"/>
      <c r="G65" s="17">
        <v>5335000</v>
      </c>
      <c r="H65" s="17">
        <v>5335000</v>
      </c>
      <c r="I65" s="17"/>
      <c r="J65" s="17">
        <v>5600000</v>
      </c>
      <c r="K65" s="17">
        <v>5600000</v>
      </c>
      <c r="L65" s="17"/>
    </row>
    <row r="66" spans="2:12" ht="15.75" customHeight="1" x14ac:dyDescent="0.25">
      <c r="B66" s="10" t="s">
        <v>156</v>
      </c>
      <c r="C66" s="32"/>
      <c r="D66" s="9"/>
      <c r="E66" s="9"/>
      <c r="F66" s="9"/>
      <c r="G66" s="9"/>
      <c r="H66" s="9"/>
      <c r="I66" s="9"/>
      <c r="J66" s="9"/>
      <c r="K66" s="9"/>
      <c r="L66" s="28"/>
    </row>
    <row r="67" spans="2:12" ht="15.75" customHeight="1" x14ac:dyDescent="0.25">
      <c r="B67" s="10" t="s">
        <v>196</v>
      </c>
      <c r="C67" s="32"/>
      <c r="D67" s="9"/>
      <c r="E67" s="9"/>
      <c r="F67" s="9"/>
      <c r="G67" s="9"/>
      <c r="H67" s="9"/>
      <c r="I67" s="9"/>
      <c r="J67" s="9"/>
      <c r="K67" s="9"/>
      <c r="L67" s="28"/>
    </row>
    <row r="68" spans="2:12" ht="38.25" customHeight="1" x14ac:dyDescent="0.25">
      <c r="B68" s="15" t="s">
        <v>220</v>
      </c>
      <c r="C68" s="32"/>
      <c r="D68" s="9">
        <v>714</v>
      </c>
      <c r="E68" s="9">
        <v>714</v>
      </c>
      <c r="F68" s="9"/>
      <c r="G68" s="9">
        <v>762</v>
      </c>
      <c r="H68" s="9">
        <v>762</v>
      </c>
      <c r="I68" s="9"/>
      <c r="J68" s="9">
        <v>764</v>
      </c>
      <c r="K68" s="9">
        <v>764</v>
      </c>
      <c r="L68" s="28"/>
    </row>
    <row r="69" spans="2:12" ht="40.5" customHeight="1" x14ac:dyDescent="0.25">
      <c r="B69" s="15" t="s">
        <v>221</v>
      </c>
      <c r="C69" s="32"/>
      <c r="D69" s="9">
        <v>103</v>
      </c>
      <c r="E69" s="9">
        <v>103</v>
      </c>
      <c r="F69" s="9"/>
      <c r="G69" s="9">
        <v>106</v>
      </c>
      <c r="H69" s="9">
        <v>106</v>
      </c>
      <c r="I69" s="9"/>
      <c r="J69" s="9">
        <v>106</v>
      </c>
      <c r="K69" s="9">
        <v>106</v>
      </c>
      <c r="L69" s="28"/>
    </row>
    <row r="70" spans="2:12" ht="43.5" customHeight="1" x14ac:dyDescent="0.25">
      <c r="B70" s="15" t="s">
        <v>163</v>
      </c>
      <c r="C70" s="32"/>
      <c r="D70" s="9">
        <v>714</v>
      </c>
      <c r="E70" s="9">
        <v>714</v>
      </c>
      <c r="F70" s="9"/>
      <c r="G70" s="9">
        <v>762</v>
      </c>
      <c r="H70" s="9">
        <v>762</v>
      </c>
      <c r="I70" s="9"/>
      <c r="J70" s="9">
        <v>764</v>
      </c>
      <c r="K70" s="9">
        <v>764</v>
      </c>
      <c r="L70" s="28"/>
    </row>
    <row r="71" spans="2:12" ht="44.25" customHeight="1" x14ac:dyDescent="0.25">
      <c r="B71" s="15" t="s">
        <v>164</v>
      </c>
      <c r="C71" s="32"/>
      <c r="D71" s="9">
        <v>103</v>
      </c>
      <c r="E71" s="9">
        <v>103</v>
      </c>
      <c r="F71" s="9"/>
      <c r="G71" s="9">
        <v>106</v>
      </c>
      <c r="H71" s="9">
        <v>106</v>
      </c>
      <c r="I71" s="9"/>
      <c r="J71" s="9">
        <v>106</v>
      </c>
      <c r="K71" s="9">
        <v>106</v>
      </c>
      <c r="L71" s="28"/>
    </row>
    <row r="72" spans="2:12" ht="15.75" customHeight="1" x14ac:dyDescent="0.25">
      <c r="B72" s="10" t="s">
        <v>197</v>
      </c>
      <c r="C72" s="32"/>
      <c r="D72" s="9"/>
      <c r="E72" s="9"/>
      <c r="F72" s="9"/>
      <c r="G72" s="9"/>
      <c r="H72" s="9"/>
      <c r="I72" s="9"/>
      <c r="J72" s="9"/>
      <c r="K72" s="9"/>
      <c r="L72" s="28"/>
    </row>
    <row r="73" spans="2:12" ht="38.25" customHeight="1" x14ac:dyDescent="0.25">
      <c r="B73" s="15" t="s">
        <v>165</v>
      </c>
      <c r="C73" s="32"/>
      <c r="D73" s="9">
        <v>6100</v>
      </c>
      <c r="E73" s="9">
        <v>6100</v>
      </c>
      <c r="F73" s="9"/>
      <c r="G73" s="9">
        <v>6500</v>
      </c>
      <c r="H73" s="9">
        <v>6500</v>
      </c>
      <c r="I73" s="9"/>
      <c r="J73" s="9">
        <v>6800</v>
      </c>
      <c r="K73" s="9">
        <v>6800</v>
      </c>
      <c r="L73" s="28"/>
    </row>
    <row r="74" spans="2:12" ht="51" customHeight="1" x14ac:dyDescent="0.25">
      <c r="B74" s="15" t="s">
        <v>166</v>
      </c>
      <c r="C74" s="32"/>
      <c r="D74" s="9">
        <v>3495</v>
      </c>
      <c r="E74" s="9">
        <v>3495</v>
      </c>
      <c r="F74" s="9"/>
      <c r="G74" s="9">
        <v>3585</v>
      </c>
      <c r="H74" s="9">
        <v>3585</v>
      </c>
      <c r="I74" s="9"/>
      <c r="J74" s="9">
        <v>3774</v>
      </c>
      <c r="K74" s="9">
        <v>3774</v>
      </c>
      <c r="L74" s="28"/>
    </row>
    <row r="75" spans="2:12" ht="38.25" customHeight="1" x14ac:dyDescent="0.25">
      <c r="B75" s="15" t="s">
        <v>167</v>
      </c>
      <c r="C75" s="32"/>
      <c r="D75" s="9">
        <v>6100</v>
      </c>
      <c r="E75" s="9">
        <v>6100</v>
      </c>
      <c r="F75" s="9"/>
      <c r="G75" s="9">
        <v>6500</v>
      </c>
      <c r="H75" s="9">
        <v>6500</v>
      </c>
      <c r="I75" s="9"/>
      <c r="J75" s="9">
        <v>6800</v>
      </c>
      <c r="K75" s="9">
        <v>6800</v>
      </c>
      <c r="L75" s="28"/>
    </row>
    <row r="76" spans="2:12" ht="54.75" customHeight="1" x14ac:dyDescent="0.25">
      <c r="B76" s="15" t="s">
        <v>168</v>
      </c>
      <c r="C76" s="32"/>
      <c r="D76" s="9">
        <v>3495</v>
      </c>
      <c r="E76" s="9">
        <v>3495</v>
      </c>
      <c r="F76" s="9"/>
      <c r="G76" s="9">
        <v>3585</v>
      </c>
      <c r="H76" s="9">
        <v>3585</v>
      </c>
      <c r="I76" s="9"/>
      <c r="J76" s="9">
        <v>3774</v>
      </c>
      <c r="K76" s="9">
        <v>3774</v>
      </c>
      <c r="L76" s="28"/>
    </row>
    <row r="77" spans="2:12" ht="18.75" customHeight="1" x14ac:dyDescent="0.25">
      <c r="B77" s="10" t="s">
        <v>199</v>
      </c>
      <c r="C77" s="32"/>
      <c r="D77" s="9"/>
      <c r="E77" s="9"/>
      <c r="F77" s="9"/>
      <c r="G77" s="9"/>
      <c r="H77" s="9"/>
      <c r="I77" s="9"/>
      <c r="J77" s="9"/>
      <c r="K77" s="9"/>
      <c r="L77" s="28"/>
    </row>
    <row r="78" spans="2:12" ht="56.25" customHeight="1" x14ac:dyDescent="0.25">
      <c r="B78" s="15" t="s">
        <v>222</v>
      </c>
      <c r="C78" s="32"/>
      <c r="D78" s="9">
        <v>100</v>
      </c>
      <c r="E78" s="9">
        <v>100</v>
      </c>
      <c r="F78" s="9"/>
      <c r="G78" s="9">
        <v>106</v>
      </c>
      <c r="H78" s="9">
        <v>106</v>
      </c>
      <c r="I78" s="9"/>
      <c r="J78" s="9">
        <v>100</v>
      </c>
      <c r="K78" s="9">
        <v>100</v>
      </c>
      <c r="L78" s="28"/>
    </row>
    <row r="79" spans="2:12" ht="62.25" customHeight="1" x14ac:dyDescent="0.25">
      <c r="B79" s="15" t="s">
        <v>223</v>
      </c>
      <c r="C79" s="32"/>
      <c r="D79" s="9">
        <v>110</v>
      </c>
      <c r="E79" s="9">
        <v>110</v>
      </c>
      <c r="F79" s="9"/>
      <c r="G79" s="9">
        <v>103</v>
      </c>
      <c r="H79" s="9">
        <v>103</v>
      </c>
      <c r="I79" s="9"/>
      <c r="J79" s="9">
        <v>100</v>
      </c>
      <c r="K79" s="9">
        <v>100</v>
      </c>
      <c r="L79" s="28"/>
    </row>
    <row r="80" spans="2:12" ht="54" customHeight="1" x14ac:dyDescent="0.25">
      <c r="B80" s="10" t="s">
        <v>224</v>
      </c>
      <c r="C80" s="33"/>
      <c r="D80" s="17">
        <v>2784000</v>
      </c>
      <c r="E80" s="17">
        <v>1896000</v>
      </c>
      <c r="F80" s="17">
        <v>888000</v>
      </c>
      <c r="G80" s="17">
        <v>2923500</v>
      </c>
      <c r="H80" s="17">
        <v>1991500</v>
      </c>
      <c r="I80" s="17">
        <v>932000</v>
      </c>
      <c r="J80" s="17">
        <v>3064000</v>
      </c>
      <c r="K80" s="17">
        <v>2086000</v>
      </c>
      <c r="L80" s="17">
        <v>978000</v>
      </c>
    </row>
    <row r="81" spans="2:12" ht="15.75" customHeight="1" x14ac:dyDescent="0.25">
      <c r="B81" s="10" t="s">
        <v>156</v>
      </c>
      <c r="C81" s="32"/>
      <c r="D81" s="9"/>
      <c r="E81" s="9"/>
      <c r="F81" s="9"/>
      <c r="G81" s="9"/>
      <c r="H81" s="9"/>
      <c r="I81" s="9"/>
      <c r="J81" s="9"/>
      <c r="K81" s="9"/>
      <c r="L81" s="9"/>
    </row>
    <row r="82" spans="2:12" ht="15.75" customHeight="1" x14ac:dyDescent="0.25">
      <c r="B82" s="10" t="s">
        <v>196</v>
      </c>
      <c r="C82" s="32"/>
      <c r="D82" s="9"/>
      <c r="E82" s="9"/>
      <c r="F82" s="9"/>
      <c r="G82" s="9"/>
      <c r="H82" s="9"/>
      <c r="I82" s="9"/>
      <c r="J82" s="9"/>
      <c r="K82" s="9"/>
      <c r="L82" s="9"/>
    </row>
    <row r="83" spans="2:12" ht="57" customHeight="1" x14ac:dyDescent="0.25">
      <c r="B83" s="13" t="s">
        <v>225</v>
      </c>
      <c r="C83" s="32"/>
      <c r="D83" s="9">
        <v>5678</v>
      </c>
      <c r="E83" s="9">
        <v>5678</v>
      </c>
      <c r="F83" s="9"/>
      <c r="G83" s="9">
        <v>5800</v>
      </c>
      <c r="H83" s="9">
        <v>5800</v>
      </c>
      <c r="I83" s="9"/>
      <c r="J83" s="9">
        <v>6000</v>
      </c>
      <c r="K83" s="9">
        <v>6000</v>
      </c>
      <c r="L83" s="9"/>
    </row>
    <row r="84" spans="2:12" ht="57" customHeight="1" x14ac:dyDescent="0.25">
      <c r="B84" s="13" t="s">
        <v>226</v>
      </c>
      <c r="C84" s="32"/>
      <c r="D84" s="9">
        <v>5000</v>
      </c>
      <c r="E84" s="9">
        <v>5000</v>
      </c>
      <c r="F84" s="9"/>
      <c r="G84" s="9">
        <v>5059</v>
      </c>
      <c r="H84" s="9">
        <v>5059</v>
      </c>
      <c r="I84" s="9"/>
      <c r="J84" s="9">
        <v>5078</v>
      </c>
      <c r="K84" s="9">
        <v>5078</v>
      </c>
      <c r="L84" s="9"/>
    </row>
    <row r="85" spans="2:12" ht="15.75" customHeight="1" x14ac:dyDescent="0.25">
      <c r="B85" s="10" t="s">
        <v>197</v>
      </c>
      <c r="C85" s="32"/>
      <c r="D85" s="9"/>
      <c r="E85" s="9"/>
      <c r="F85" s="9"/>
      <c r="G85" s="9"/>
      <c r="H85" s="9"/>
      <c r="I85" s="9"/>
      <c r="J85" s="9"/>
      <c r="K85" s="9"/>
      <c r="L85" s="9"/>
    </row>
    <row r="86" spans="2:12" ht="57" customHeight="1" x14ac:dyDescent="0.25">
      <c r="B86" s="13" t="s">
        <v>169</v>
      </c>
      <c r="C86" s="32"/>
      <c r="D86" s="9">
        <v>397</v>
      </c>
      <c r="E86" s="9">
        <v>241</v>
      </c>
      <c r="F86" s="9">
        <v>156</v>
      </c>
      <c r="G86" s="9">
        <v>408</v>
      </c>
      <c r="H86" s="9">
        <v>247</v>
      </c>
      <c r="I86" s="9">
        <v>161</v>
      </c>
      <c r="J86" s="9">
        <v>413</v>
      </c>
      <c r="K86" s="9">
        <v>250</v>
      </c>
      <c r="L86" s="9">
        <v>163</v>
      </c>
    </row>
    <row r="87" spans="2:12" ht="57" customHeight="1" x14ac:dyDescent="0.25">
      <c r="B87" s="13" t="s">
        <v>170</v>
      </c>
      <c r="C87" s="32"/>
      <c r="D87" s="9">
        <v>106</v>
      </c>
      <c r="E87" s="9">
        <v>106</v>
      </c>
      <c r="F87" s="9"/>
      <c r="G87" s="9">
        <v>110</v>
      </c>
      <c r="H87" s="9">
        <v>110</v>
      </c>
      <c r="I87" s="9"/>
      <c r="J87" s="9">
        <v>115</v>
      </c>
      <c r="K87" s="9">
        <v>115</v>
      </c>
      <c r="L87" s="9"/>
    </row>
    <row r="88" spans="2:12" ht="15.75" customHeight="1" x14ac:dyDescent="0.25">
      <c r="B88" s="10" t="s">
        <v>199</v>
      </c>
      <c r="C88" s="32"/>
      <c r="D88" s="9"/>
      <c r="E88" s="9"/>
      <c r="F88" s="9"/>
      <c r="G88" s="9"/>
      <c r="H88" s="9"/>
      <c r="I88" s="9"/>
      <c r="J88" s="9"/>
      <c r="K88" s="9"/>
      <c r="L88" s="9"/>
    </row>
    <row r="89" spans="2:12" ht="54.75" customHeight="1" x14ac:dyDescent="0.25">
      <c r="B89" s="13" t="s">
        <v>228</v>
      </c>
      <c r="C89" s="32"/>
      <c r="D89" s="9">
        <v>100</v>
      </c>
      <c r="E89" s="9">
        <v>100</v>
      </c>
      <c r="F89" s="9"/>
      <c r="G89" s="9">
        <v>102</v>
      </c>
      <c r="H89" s="9">
        <v>102</v>
      </c>
      <c r="I89" s="9"/>
      <c r="J89" s="9">
        <v>103</v>
      </c>
      <c r="K89" s="9">
        <v>103</v>
      </c>
      <c r="L89" s="9"/>
    </row>
    <row r="90" spans="2:12" ht="63.75" customHeight="1" x14ac:dyDescent="0.25">
      <c r="B90" s="13" t="s">
        <v>227</v>
      </c>
      <c r="C90" s="32"/>
      <c r="D90" s="9">
        <v>100</v>
      </c>
      <c r="E90" s="9">
        <v>100</v>
      </c>
      <c r="F90" s="9"/>
      <c r="G90" s="9">
        <v>101</v>
      </c>
      <c r="H90" s="9">
        <v>101</v>
      </c>
      <c r="I90" s="9"/>
      <c r="J90" s="9">
        <v>100</v>
      </c>
      <c r="K90" s="9">
        <v>100</v>
      </c>
      <c r="L90" s="9"/>
    </row>
    <row r="91" spans="2:12" ht="38.25" customHeight="1" x14ac:dyDescent="0.25">
      <c r="B91" s="44" t="s">
        <v>64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2:12" ht="23.25" customHeight="1" x14ac:dyDescent="0.25">
      <c r="B92" s="69" t="s">
        <v>229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 x14ac:dyDescent="0.2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 ht="27" customHeight="1" x14ac:dyDescent="0.25">
      <c r="B94" s="25" t="s">
        <v>230</v>
      </c>
      <c r="C94" s="14"/>
      <c r="D94" s="17">
        <v>1035000</v>
      </c>
      <c r="E94" s="17">
        <v>1035000</v>
      </c>
      <c r="F94" s="17"/>
      <c r="G94" s="17">
        <v>1087500</v>
      </c>
      <c r="H94" s="17">
        <v>1087500</v>
      </c>
      <c r="I94" s="17"/>
      <c r="J94" s="17">
        <v>1142000</v>
      </c>
      <c r="K94" s="17">
        <v>1142000</v>
      </c>
      <c r="L94" s="17"/>
    </row>
    <row r="95" spans="2:12" ht="51.75" customHeight="1" x14ac:dyDescent="0.25">
      <c r="B95" s="25" t="s">
        <v>174</v>
      </c>
      <c r="C95" s="34">
        <v>214060</v>
      </c>
      <c r="D95" s="9"/>
      <c r="E95" s="9"/>
      <c r="F95" s="9"/>
      <c r="G95" s="9"/>
      <c r="H95" s="9"/>
      <c r="I95" s="9"/>
      <c r="J95" s="9"/>
      <c r="K95" s="9"/>
      <c r="L95" s="9"/>
    </row>
    <row r="96" spans="2:12" ht="108.75" customHeight="1" x14ac:dyDescent="0.25">
      <c r="B96" s="25" t="s">
        <v>232</v>
      </c>
      <c r="C96" s="31"/>
      <c r="D96" s="9"/>
      <c r="E96" s="9"/>
      <c r="F96" s="9"/>
      <c r="G96" s="9"/>
      <c r="H96" s="9"/>
      <c r="I96" s="9"/>
      <c r="J96" s="9"/>
      <c r="K96" s="9"/>
      <c r="L96" s="9"/>
    </row>
    <row r="97" spans="2:12" ht="37.5" customHeight="1" x14ac:dyDescent="0.25">
      <c r="B97" s="25" t="s">
        <v>233</v>
      </c>
      <c r="C97" s="31"/>
      <c r="D97" s="17" t="s">
        <v>171</v>
      </c>
      <c r="E97" s="17" t="s">
        <v>171</v>
      </c>
      <c r="F97" s="17"/>
      <c r="G97" s="17" t="s">
        <v>172</v>
      </c>
      <c r="H97" s="17" t="s">
        <v>172</v>
      </c>
      <c r="I97" s="17"/>
      <c r="J97" s="17" t="s">
        <v>173</v>
      </c>
      <c r="K97" s="17" t="s">
        <v>173</v>
      </c>
      <c r="L97" s="17"/>
    </row>
    <row r="98" spans="2:12" ht="15.75" customHeight="1" x14ac:dyDescent="0.25">
      <c r="B98" s="25" t="s">
        <v>156</v>
      </c>
      <c r="C98" s="28"/>
      <c r="D98" s="9"/>
      <c r="E98" s="9"/>
      <c r="F98" s="9"/>
      <c r="G98" s="9"/>
      <c r="H98" s="9"/>
      <c r="I98" s="9"/>
      <c r="J98" s="9"/>
      <c r="K98" s="9"/>
      <c r="L98" s="9"/>
    </row>
    <row r="99" spans="2:12" ht="15.75" customHeight="1" x14ac:dyDescent="0.25">
      <c r="B99" s="25" t="s">
        <v>195</v>
      </c>
      <c r="C99" s="28"/>
      <c r="D99" s="9"/>
      <c r="E99" s="9"/>
      <c r="F99" s="9"/>
      <c r="G99" s="9"/>
      <c r="H99" s="9"/>
      <c r="I99" s="9"/>
      <c r="J99" s="9"/>
      <c r="K99" s="9"/>
      <c r="L99" s="9"/>
    </row>
    <row r="100" spans="2:12" ht="42" customHeight="1" x14ac:dyDescent="0.25">
      <c r="B100" s="26" t="s">
        <v>175</v>
      </c>
      <c r="C100" s="28"/>
      <c r="D100" s="9">
        <v>35</v>
      </c>
      <c r="E100" s="9">
        <v>35</v>
      </c>
      <c r="F100" s="9"/>
      <c r="G100" s="9">
        <v>36</v>
      </c>
      <c r="H100" s="9">
        <v>36</v>
      </c>
      <c r="I100" s="9"/>
      <c r="J100" s="9">
        <v>37</v>
      </c>
      <c r="K100" s="9">
        <v>37</v>
      </c>
      <c r="L100" s="9"/>
    </row>
    <row r="101" spans="2:12" ht="15.75" customHeight="1" x14ac:dyDescent="0.25">
      <c r="B101" s="25" t="s">
        <v>196</v>
      </c>
      <c r="C101" s="1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30.75" customHeight="1" x14ac:dyDescent="0.25">
      <c r="B102" s="26" t="s">
        <v>234</v>
      </c>
      <c r="C102" s="19"/>
      <c r="D102" s="9">
        <v>30000</v>
      </c>
      <c r="E102" s="9">
        <v>30000</v>
      </c>
      <c r="F102" s="9"/>
      <c r="G102" s="9">
        <v>30500</v>
      </c>
      <c r="H102" s="9">
        <v>30500</v>
      </c>
      <c r="I102" s="9"/>
      <c r="J102" s="9">
        <v>31000</v>
      </c>
      <c r="K102" s="9">
        <v>31000</v>
      </c>
      <c r="L102" s="9"/>
    </row>
    <row r="103" spans="2:12" ht="15.75" customHeight="1" x14ac:dyDescent="0.25">
      <c r="B103" s="25" t="s">
        <v>197</v>
      </c>
      <c r="C103" s="1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30" x14ac:dyDescent="0.25">
      <c r="B104" s="26" t="s">
        <v>176</v>
      </c>
      <c r="C104" s="19"/>
      <c r="D104" s="9">
        <v>29571</v>
      </c>
      <c r="E104" s="9">
        <v>29571</v>
      </c>
      <c r="F104" s="9"/>
      <c r="G104" s="9">
        <v>30208</v>
      </c>
      <c r="H104" s="9">
        <v>30208</v>
      </c>
      <c r="I104" s="9"/>
      <c r="J104" s="9">
        <v>30865</v>
      </c>
      <c r="K104" s="9">
        <v>30865</v>
      </c>
      <c r="L104" s="9"/>
    </row>
    <row r="105" spans="2:12" ht="41.25" customHeight="1" x14ac:dyDescent="0.25">
      <c r="B105" s="26" t="s">
        <v>177</v>
      </c>
      <c r="C105" s="19"/>
      <c r="D105" s="9">
        <v>34.5</v>
      </c>
      <c r="E105" s="9">
        <v>34.5</v>
      </c>
      <c r="F105" s="9"/>
      <c r="G105" s="9">
        <v>36</v>
      </c>
      <c r="H105" s="9">
        <v>36</v>
      </c>
      <c r="I105" s="9"/>
      <c r="J105" s="9">
        <v>37</v>
      </c>
      <c r="K105" s="9">
        <v>37</v>
      </c>
      <c r="L105" s="9"/>
    </row>
    <row r="106" spans="2:12" ht="15.75" customHeight="1" x14ac:dyDescent="0.25">
      <c r="B106" s="25" t="s">
        <v>199</v>
      </c>
      <c r="C106" s="1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53.25" customHeight="1" x14ac:dyDescent="0.25">
      <c r="B107" s="26" t="s">
        <v>235</v>
      </c>
      <c r="C107" s="19"/>
      <c r="D107" s="9">
        <v>242.7</v>
      </c>
      <c r="E107" s="9">
        <v>242.7</v>
      </c>
      <c r="F107" s="9"/>
      <c r="G107" s="9">
        <v>106</v>
      </c>
      <c r="H107" s="9">
        <v>106</v>
      </c>
      <c r="I107" s="9"/>
      <c r="J107" s="9">
        <v>105.6</v>
      </c>
      <c r="K107" s="9">
        <v>105.6</v>
      </c>
      <c r="L107" s="9"/>
    </row>
    <row r="108" spans="2:12" ht="33" customHeight="1" x14ac:dyDescent="0.25">
      <c r="B108" s="44" t="s">
        <v>69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2:12" ht="27" customHeight="1" x14ac:dyDescent="0.25">
      <c r="B109" s="69" t="s">
        <v>236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 ht="24" customHeight="1" x14ac:dyDescent="0.25">
      <c r="B110" s="25" t="s">
        <v>249</v>
      </c>
      <c r="C110" s="31"/>
      <c r="D110" s="17">
        <v>55000</v>
      </c>
      <c r="E110" s="17">
        <v>55000</v>
      </c>
      <c r="F110" s="17"/>
      <c r="G110" s="17">
        <v>58000</v>
      </c>
      <c r="H110" s="17">
        <v>58000</v>
      </c>
      <c r="I110" s="17"/>
      <c r="J110" s="17">
        <v>61000</v>
      </c>
      <c r="K110" s="17">
        <v>61000</v>
      </c>
      <c r="L110" s="17"/>
    </row>
    <row r="111" spans="2:12" ht="57" x14ac:dyDescent="0.25">
      <c r="B111" s="33" t="s">
        <v>189</v>
      </c>
      <c r="C111" s="34">
        <v>213030</v>
      </c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2:12" ht="63.75" customHeight="1" x14ac:dyDescent="0.25">
      <c r="B112" s="19" t="s">
        <v>190</v>
      </c>
      <c r="C112" s="1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99.75" x14ac:dyDescent="0.25">
      <c r="B113" s="27" t="s">
        <v>237</v>
      </c>
      <c r="C113" s="27"/>
      <c r="D113" s="17">
        <v>55000</v>
      </c>
      <c r="E113" s="17">
        <v>55000</v>
      </c>
      <c r="F113" s="17"/>
      <c r="G113" s="17">
        <v>58000</v>
      </c>
      <c r="H113" s="17">
        <v>58000</v>
      </c>
      <c r="I113" s="17"/>
      <c r="J113" s="17">
        <v>61000</v>
      </c>
      <c r="K113" s="17">
        <v>61000</v>
      </c>
      <c r="L113" s="17"/>
    </row>
    <row r="114" spans="2:12" ht="15.75" customHeight="1" x14ac:dyDescent="0.25">
      <c r="B114" s="25" t="s">
        <v>156</v>
      </c>
      <c r="C114" s="1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5.75" customHeight="1" x14ac:dyDescent="0.25">
      <c r="B115" s="25" t="s">
        <v>195</v>
      </c>
      <c r="C115" s="1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45" x14ac:dyDescent="0.25">
      <c r="B116" s="28" t="s">
        <v>178</v>
      </c>
      <c r="C116" s="19"/>
      <c r="D116" s="9">
        <v>55000</v>
      </c>
      <c r="E116" s="9">
        <v>55000</v>
      </c>
      <c r="F116" s="9"/>
      <c r="G116" s="9">
        <v>58000</v>
      </c>
      <c r="H116" s="9">
        <v>58000</v>
      </c>
      <c r="I116" s="9"/>
      <c r="J116" s="9">
        <v>61000</v>
      </c>
      <c r="K116" s="9">
        <v>61000</v>
      </c>
      <c r="L116" s="9"/>
    </row>
    <row r="117" spans="2:12" ht="15.75" customHeight="1" x14ac:dyDescent="0.25">
      <c r="B117" s="25" t="s">
        <v>196</v>
      </c>
      <c r="C117" s="1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30" x14ac:dyDescent="0.25">
      <c r="B118" s="28" t="s">
        <v>179</v>
      </c>
      <c r="C118" s="19"/>
      <c r="D118" s="9">
        <v>25580</v>
      </c>
      <c r="E118" s="9">
        <v>25580</v>
      </c>
      <c r="F118" s="9"/>
      <c r="G118" s="9">
        <v>25580</v>
      </c>
      <c r="H118" s="9">
        <v>25580</v>
      </c>
      <c r="I118" s="9"/>
      <c r="J118" s="9">
        <v>25580</v>
      </c>
      <c r="K118" s="9">
        <v>25580</v>
      </c>
      <c r="L118" s="9"/>
    </row>
    <row r="119" spans="2:12" ht="45" x14ac:dyDescent="0.25">
      <c r="B119" s="28" t="s">
        <v>180</v>
      </c>
      <c r="C119" s="19"/>
      <c r="D119" s="9">
        <v>1</v>
      </c>
      <c r="E119" s="9">
        <v>1</v>
      </c>
      <c r="F119" s="9"/>
      <c r="G119" s="9">
        <v>1</v>
      </c>
      <c r="H119" s="9">
        <v>1</v>
      </c>
      <c r="I119" s="9"/>
      <c r="J119" s="9">
        <v>1</v>
      </c>
      <c r="K119" s="9">
        <v>1</v>
      </c>
      <c r="L119" s="9"/>
    </row>
    <row r="120" spans="2:12" ht="15.75" customHeight="1" x14ac:dyDescent="0.25">
      <c r="B120" s="25" t="s">
        <v>197</v>
      </c>
      <c r="C120" s="1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30" x14ac:dyDescent="0.25">
      <c r="B121" s="28" t="s">
        <v>181</v>
      </c>
      <c r="C121" s="28"/>
      <c r="D121" s="9">
        <v>25000</v>
      </c>
      <c r="E121" s="9">
        <v>25000</v>
      </c>
      <c r="F121" s="9"/>
      <c r="G121" s="9">
        <v>26000</v>
      </c>
      <c r="H121" s="9">
        <v>26000</v>
      </c>
      <c r="I121" s="9"/>
      <c r="J121" s="9">
        <v>27000</v>
      </c>
      <c r="K121" s="9">
        <v>27000</v>
      </c>
      <c r="L121" s="9"/>
    </row>
    <row r="122" spans="2:12" ht="15.75" customHeight="1" x14ac:dyDescent="0.25">
      <c r="B122" s="25" t="s">
        <v>199</v>
      </c>
      <c r="C122" s="1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30" x14ac:dyDescent="0.25">
      <c r="B123" s="28" t="s">
        <v>238</v>
      </c>
      <c r="C123" s="19"/>
      <c r="D123" s="9">
        <v>100</v>
      </c>
      <c r="E123" s="9">
        <v>100</v>
      </c>
      <c r="F123" s="9"/>
      <c r="G123" s="9">
        <v>100</v>
      </c>
      <c r="H123" s="9">
        <v>100</v>
      </c>
      <c r="I123" s="9"/>
      <c r="J123" s="9">
        <v>100</v>
      </c>
      <c r="K123" s="9">
        <v>100</v>
      </c>
      <c r="L123" s="9"/>
    </row>
    <row r="126" spans="2:12" ht="48" hidden="1" customHeight="1" x14ac:dyDescent="0.25">
      <c r="B126" s="53" t="s">
        <v>250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2:12" ht="82.5" customHeight="1" x14ac:dyDescent="0.25">
      <c r="B127" s="40" t="s">
        <v>252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</sheetData>
  <mergeCells count="25">
    <mergeCell ref="B4:L4"/>
    <mergeCell ref="J2:L2"/>
    <mergeCell ref="B126:L126"/>
    <mergeCell ref="B10:L10"/>
    <mergeCell ref="B11:L11"/>
    <mergeCell ref="B12:L12"/>
    <mergeCell ref="J7:J8"/>
    <mergeCell ref="K7:L7"/>
    <mergeCell ref="B6:B8"/>
    <mergeCell ref="D6:F6"/>
    <mergeCell ref="G6:I6"/>
    <mergeCell ref="J6:L6"/>
    <mergeCell ref="D7:D8"/>
    <mergeCell ref="E7:F7"/>
    <mergeCell ref="G7:G8"/>
    <mergeCell ref="H7:I7"/>
    <mergeCell ref="B108:L108"/>
    <mergeCell ref="B109:L109"/>
    <mergeCell ref="C6:C8"/>
    <mergeCell ref="B127:L127"/>
    <mergeCell ref="B92:L92"/>
    <mergeCell ref="B93:L93"/>
    <mergeCell ref="B91:L91"/>
    <mergeCell ref="B61:L61"/>
    <mergeCell ref="B62:L62"/>
  </mergeCells>
  <printOptions horizontalCentered="1" verticalCentered="1"/>
  <pageMargins left="0.19685039370078741" right="0.19685039370078741" top="0.39370078740157483" bottom="0.39370078740157483" header="0" footer="0"/>
  <pageSetup paperSize="9" scale="72" fitToHeight="0" orientation="landscape" verticalDpi="0" r:id="rId1"/>
  <rowBreaks count="6" manualBreakCount="6">
    <brk id="21" max="11" man="1"/>
    <brk id="40" max="11" man="1"/>
    <brk id="60" max="11" man="1"/>
    <brk id="77" max="11" man="1"/>
    <brk id="90" max="11" man="1"/>
    <brk id="10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'Додаток 2'!Область_печати</vt:lpstr>
      <vt:lpstr>'Додаток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2018-08-21T07:30:43Z</dcterms:modified>
</cp:coreProperties>
</file>