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6" activeTab="0"/>
  </bookViews>
  <sheets>
    <sheet name="Додаток 3" sheetId="1" r:id="rId1"/>
  </sheets>
  <definedNames/>
  <calcPr fullCalcOnLoad="1"/>
</workbook>
</file>

<file path=xl/sharedStrings.xml><?xml version="1.0" encoding="utf-8"?>
<sst xmlns="http://schemas.openxmlformats.org/spreadsheetml/2006/main" count="182" uniqueCount="156">
  <si>
    <t>№ з/п</t>
  </si>
  <si>
    <t>Найменування заходів (пооб'єктно)</t>
  </si>
  <si>
    <t>(підпис)</t>
  </si>
  <si>
    <t>аморти   заційні відраху   вання</t>
  </si>
  <si>
    <t>Усього за розділом 1</t>
  </si>
  <si>
    <t>Усього за розділом 2</t>
  </si>
  <si>
    <t>х 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</si>
  <si>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</si>
  <si>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</si>
  <si>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</si>
  <si>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</si>
  <si>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№ аркуша обгрунтовуючих материалів</t>
  </si>
  <si>
    <t xml:space="preserve"> не підлягають поверненню </t>
  </si>
  <si>
    <t>х</t>
  </si>
  <si>
    <t>1.2.1</t>
  </si>
  <si>
    <t xml:space="preserve">  2.1.</t>
  </si>
  <si>
    <t>прогнозний період</t>
  </si>
  <si>
    <t>1.1.1</t>
  </si>
  <si>
    <t>Фінансовий план використання коштів на виконанння інвестиційної програми за джерелами фінансування, тис. грн (без ПДВ)</t>
  </si>
  <si>
    <t>Економія фонду заробітної плати, (тис. грн / прогнозний період)</t>
  </si>
  <si>
    <t>планова-ний період            + 1</t>
  </si>
  <si>
    <t>Кількісний показник (одиниця виміру)</t>
  </si>
  <si>
    <t xml:space="preserve"> За способом виконання,                          тис. грн                                   (без ПДВ)</t>
  </si>
  <si>
    <t>" ____" ______________  20 __ р.</t>
  </si>
  <si>
    <t xml:space="preserve">                                                      (найменування ліцензіата) </t>
  </si>
  <si>
    <t>Графік здійснення заходів та використання коштів на планований та прогнозний періоди  тис. грн (без ПДВ)</t>
  </si>
  <si>
    <t>Заходи щодо підвищення екологічної безпеки та охорони навколишнього середовища, з них :</t>
  </si>
  <si>
    <t>Заходи зі зниження  питомих витрат, а також втрат ресурсів, з них:</t>
  </si>
  <si>
    <t>Заходи  щодо забезпечння технологічного та/або комерційного обліку ресурсів, з них :</t>
  </si>
  <si>
    <t>Заходи щодо зменшення обсягу  витрат води  на технологічні потреби, з них:</t>
  </si>
  <si>
    <t>Заходи щодо підвищення якості послуг з централізованого водопостачання, з них:</t>
  </si>
  <si>
    <t>Заходи щодо провадження та розвитку інформаційних технологій, з них:</t>
  </si>
  <si>
    <t xml:space="preserve">Заходи  щодо модернізації та закупівлі транспортних засобів спеціального та спеціалізованого призначення, з них: </t>
  </si>
  <si>
    <t>Інші заходи , з них:</t>
  </si>
  <si>
    <t>Заходи щодо провадження та розвитку інформаційних технологій,  з них:</t>
  </si>
  <si>
    <t>Заходи щодо забезпечення  технологічного та/або комерційного обліку ресурсів, з них :</t>
  </si>
  <si>
    <t>Заходи щодо підвищення екологічної безпеки та охорони навколишнього середовища, з них:</t>
  </si>
  <si>
    <t xml:space="preserve">Інші заходи, з них: </t>
  </si>
  <si>
    <t>Примітка:  n* - кількість років інвестиційної програми     
                   ** Суми витрат по заходах та економічний  ефект від їх впровадження при розрахунку строку окупності враховувати без ПДВ.</t>
  </si>
  <si>
    <t>*** Складові економічного ефекту від впровадження заходів враховувати без ПДВ</t>
  </si>
  <si>
    <t>Усього за підпунктом 2.2.5</t>
  </si>
  <si>
    <t>за Інвестиційною програмою</t>
  </si>
  <si>
    <t>підряд-ний</t>
  </si>
  <si>
    <t>підля-гають повер-ненню</t>
  </si>
  <si>
    <t>ІІ</t>
  </si>
  <si>
    <t>госпо-      дарський  (вартість    матеріальних ресурсів)</t>
  </si>
  <si>
    <t>плано-ваний період     + n*</t>
  </si>
  <si>
    <t xml:space="preserve">Переоснащення насосних агрегатів на  свердловинах КП "Міськводоканал" Сумської міської ради  </t>
  </si>
  <si>
    <t xml:space="preserve">Усього </t>
  </si>
  <si>
    <t xml:space="preserve">ЗАТВЕРДЖЕНО                                                                                              Директор  КП "Міськводоканал"               Сумської міської ради                             ___________ А.Г. Сагач                                 </t>
  </si>
  <si>
    <t>позич-кові кошти</t>
  </si>
  <si>
    <r>
      <t xml:space="preserve">ПОГОДЖЕНО                                                                                              Рішенням _______________________                                            </t>
    </r>
    <r>
      <rPr>
        <sz val="10"/>
        <rFont val="Times New Roman"/>
        <family val="1"/>
      </rPr>
      <t xml:space="preserve"> (найменування органу місцевого самоврядування)  </t>
    </r>
    <r>
      <rPr>
        <sz val="12"/>
        <rFont val="Times New Roman"/>
        <family val="1"/>
      </rPr>
      <t xml:space="preserve">                             від ________________________  № ______                                                      </t>
    </r>
  </si>
  <si>
    <t>Насосний агрегат-  1 одиниця зі станиною для встановлення насоса у вертикальному положенні та всмоктуючим патрубком</t>
  </si>
  <si>
    <t>Переоснащення КНС фекальними насосними агрегатами з шафами керування</t>
  </si>
  <si>
    <t>Насосний агрегат - 2 одиниці,  шафа керування - 1 одиниця</t>
  </si>
  <si>
    <t>1 одиниця</t>
  </si>
  <si>
    <t xml:space="preserve">                        М.П.</t>
  </si>
  <si>
    <t xml:space="preserve"> Фінансовий план  Інвестиційної програми  на 2019 рік</t>
  </si>
  <si>
    <t>з урахуванням:</t>
  </si>
  <si>
    <t>інші залучені кошти, з них:</t>
  </si>
  <si>
    <t xml:space="preserve">бюджетні  кошти             (не підлягають поверненню) </t>
  </si>
  <si>
    <t xml:space="preserve">планова-ний період </t>
  </si>
  <si>
    <t>строк окупності (місяців)**</t>
  </si>
  <si>
    <t>Економія паливно-економічних ресурсів (кВт*год / прогнозний період)</t>
  </si>
  <si>
    <t>Економічний ефект  (тис. грн) ***</t>
  </si>
  <si>
    <r>
      <t xml:space="preserve"> Будівництво, реконструкція та модернізація об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>єктів водопостачання, з урахуванням:</t>
    </r>
  </si>
  <si>
    <r>
      <t xml:space="preserve">                                  </t>
    </r>
    <r>
      <rPr>
        <b/>
        <u val="single"/>
        <sz val="12"/>
        <rFont val="Times New Roman"/>
        <family val="1"/>
      </rPr>
      <t>Комунального  підприємства "Міськводоканал"  Сумської міської ради</t>
    </r>
  </si>
  <si>
    <t>1.1</t>
  </si>
  <si>
    <t>Усього за підпунктом  1.1</t>
  </si>
  <si>
    <t>1.2</t>
  </si>
  <si>
    <t>Усього за підпунктом 1.2</t>
  </si>
  <si>
    <t>1.3</t>
  </si>
  <si>
    <t>1.3.1.</t>
  </si>
  <si>
    <t>Усього за підпунктом 1.3</t>
  </si>
  <si>
    <t>1.4.</t>
  </si>
  <si>
    <t>1.4.1.</t>
  </si>
  <si>
    <t>1.4.2.</t>
  </si>
  <si>
    <t>Усього за підпунктом 1.4</t>
  </si>
  <si>
    <t>1.5</t>
  </si>
  <si>
    <t>1.5.1.</t>
  </si>
  <si>
    <t>1.6</t>
  </si>
  <si>
    <t>1.6.1.</t>
  </si>
  <si>
    <t>Усього за підпунктом 1.5</t>
  </si>
  <si>
    <t>Усього за підпунктом 1.6</t>
  </si>
  <si>
    <t>1.7</t>
  </si>
  <si>
    <t>Усього за підпунктом  1.7</t>
  </si>
  <si>
    <t>1.7.1.</t>
  </si>
  <si>
    <t>1.8</t>
  </si>
  <si>
    <t>1.8.1.</t>
  </si>
  <si>
    <t>Усього за підпунктом 1.8</t>
  </si>
  <si>
    <r>
      <t xml:space="preserve"> Будівництво, реконструкція та модернізація об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>єктів водовідведення, з урахуванням:</t>
    </r>
  </si>
  <si>
    <t xml:space="preserve">  2.1</t>
  </si>
  <si>
    <t>Усього за підпунктом  2.1</t>
  </si>
  <si>
    <t>2.2</t>
  </si>
  <si>
    <t>Заходи зі зниження  питомих витрат, а також втрат ресурсів, у т.ч.</t>
  </si>
  <si>
    <t>2.1.1.</t>
  </si>
  <si>
    <t>Усього за підпунктом 2.2</t>
  </si>
  <si>
    <t>2.3</t>
  </si>
  <si>
    <t>Усього за підпунктом 2.3</t>
  </si>
  <si>
    <t>Модернізація та закупівля транспортних засобів спеціального та спеціалізованого призначення, з них:</t>
  </si>
  <si>
    <t>2.4</t>
  </si>
  <si>
    <t>Усього за підпунктом  2.4</t>
  </si>
  <si>
    <t>2.5</t>
  </si>
  <si>
    <t>2.5.1</t>
  </si>
  <si>
    <t>2.5.2</t>
  </si>
  <si>
    <t>2.6</t>
  </si>
  <si>
    <t>2..6.1</t>
  </si>
  <si>
    <t>Усього за підпунктом  2.6</t>
  </si>
  <si>
    <t xml:space="preserve"> </t>
  </si>
  <si>
    <t>Розроблення проектно-кошторисної документації по об"єкту : "Реконструкція сталевих ділянок  водоводу  Д -500 мм від Лучанського водозабору до перехрестя вул. Чехова та вул. 2-га Залізнична в м. Суми ".</t>
  </si>
  <si>
    <t>Розроблення проектно-кошторисної документації по об"єкту : "Капітальний ремонт свердловини № 16А  Пришибського водозабору".</t>
  </si>
  <si>
    <t>Розроблення проектно-кошторисної документації по об"єкту: "Реконструкція сталевого водовода Д -400 мм від Ново-Оболонського водозабору до пров. Громадянського в м. Суми ".</t>
  </si>
  <si>
    <t>Переоснащення  насосного агрегату на свердловині Лепехівського водозабору  (№ 11А)</t>
  </si>
  <si>
    <t>Переоснащення  насосного агрегату на свердловині Лучанського водозабору  (№ 7Б)</t>
  </si>
  <si>
    <t xml:space="preserve">Монтаж насосного агрегату - 1 один., шафа керування - 1 один, провод ВПП 35- 560 м. </t>
  </si>
  <si>
    <t>Переоснащення  насосного агрегату на свердловині Лепехівського водозабору  (№ 1 Б)</t>
  </si>
  <si>
    <t>Монтаж насосного агрегату - 1 один.</t>
  </si>
  <si>
    <t>Переоснащення  насосного агрегату на свердловині Ново-Оболонського  водозабору  (№ 12)</t>
  </si>
  <si>
    <t>Переоснащення  насосного агрегату на свердловині Ново-Оболонського  водозабору  (№ 9)</t>
  </si>
  <si>
    <t xml:space="preserve">Монтаж насосного агрегату - 1 один., шафа керування - 1 один, провод ВПП 35- 160 м. </t>
  </si>
  <si>
    <t>Переоснащення  насосного агрегату на свердловині Пришибського  водозабору  (№ 11А)</t>
  </si>
  <si>
    <t xml:space="preserve">Монтаж насосного агрегату - 1 один., шафа керування - 1 один, провод ВПП 35- 600 м. </t>
  </si>
  <si>
    <t>Переоснащення  насосного агрегату на свердловині Тополянського  водозабору  (№ 14)</t>
  </si>
  <si>
    <t>Переоснащення  насосного агрегату на свердловині Тополянського  водозабору  (№ 16)</t>
  </si>
  <si>
    <t>6 одиниць</t>
  </si>
  <si>
    <t>Придбання автомобіля для служби лабораторного контролю</t>
  </si>
  <si>
    <t>1.4.3.</t>
  </si>
  <si>
    <t>1.4.4.</t>
  </si>
  <si>
    <t>1.4.4.1.</t>
  </si>
  <si>
    <t>1.4.4.2.</t>
  </si>
  <si>
    <t>1.4.4.3.</t>
  </si>
  <si>
    <t>1.4.4.4.</t>
  </si>
  <si>
    <t>1.4.4.5.</t>
  </si>
  <si>
    <t>1.4.4.6.</t>
  </si>
  <si>
    <t>1.4.4.7.</t>
  </si>
  <si>
    <t>1.4.4.8.</t>
  </si>
  <si>
    <t>1.4.5.</t>
  </si>
  <si>
    <t>1.6.2.</t>
  </si>
  <si>
    <t>Придбання установки барової на базі трактора МТЗ-80,82</t>
  </si>
  <si>
    <t>2.1.1.1.</t>
  </si>
  <si>
    <t>2.1.1.2.</t>
  </si>
  <si>
    <t>2.1.1.3.</t>
  </si>
  <si>
    <t>Реконструкція хлорного господарства на очисних спорудах м. Суми з переведенням на гіпохлорит натрію</t>
  </si>
  <si>
    <t>Переоснащення  КНС-2 фекальним насосним агрегатом</t>
  </si>
  <si>
    <t>Переоснащення  КНС-6А фекальним насосним агрегатом</t>
  </si>
  <si>
    <t>Переоснащення  КНС-9  фекальним насосним агрегатом</t>
  </si>
  <si>
    <t>Переоснащення трансформаторами  водозаборів</t>
  </si>
  <si>
    <t xml:space="preserve">Переоснащення  трансформаторами  КНС-9 та мулонасосної № 2 очисних споруд </t>
  </si>
  <si>
    <t>2 одиниці</t>
  </si>
  <si>
    <t>Комплект проектно-кошторисної документації- 1 одиниця</t>
  </si>
  <si>
    <r>
      <t xml:space="preserve">                      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побатькові)</t>
    </r>
  </si>
  <si>
    <r>
      <t xml:space="preserve">Начальник  виробничо-технічного відділу КП " Міськводоканал" Сумської міської ради               ________________                  </t>
    </r>
    <r>
      <rPr>
        <u val="single"/>
        <sz val="10"/>
        <rFont val="Times New Roman"/>
        <family val="1"/>
      </rPr>
      <t>Ульянченко Ю.І.</t>
    </r>
  </si>
  <si>
    <t>Додаток  2</t>
  </si>
  <si>
    <t>69-70</t>
  </si>
  <si>
    <t>71-72</t>
  </si>
  <si>
    <t>73-74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</si>
</sst>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 [$fr.-100C]\ * #,##0.00_ ;_ [$fr.-100C]\ * \-#,##0.00_ ;_ [$fr.-100C]\ * &quot;-&quot;??_ ;_ @_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_ ;\-#,##0.00\ "/>
    <numFmt numFmtId="187" formatCode="0.0"/>
    <numFmt numFmtId="188" formatCode="0.000"/>
    <numFmt numFmtId="189" formatCode="#,##0.0"/>
    <numFmt numFmtId="190" formatCode="#,##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name val="Calibri"/>
      <family val="2"/>
    </font>
    <font>
      <b/>
      <sz val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color indexed="2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3" fontId="5" fillId="32" borderId="10" xfId="54" applyNumberFormat="1" applyFont="1" applyFill="1" applyBorder="1" applyAlignment="1">
      <alignment horizont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33" applyNumberFormat="1" applyFont="1" applyFill="1" applyBorder="1" applyAlignment="1" applyProtection="1">
      <alignment horizontal="center" vertical="center" wrapText="1"/>
      <protection/>
    </xf>
    <xf numFmtId="3" fontId="5" fillId="33" borderId="10" xfId="54" applyNumberFormat="1" applyFont="1" applyFill="1" applyBorder="1" applyAlignment="1">
      <alignment horizontal="center" wrapText="1"/>
      <protection/>
    </xf>
    <xf numFmtId="0" fontId="4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0" xfId="33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70" fontId="4" fillId="33" borderId="13" xfId="0" applyNumberFormat="1" applyFont="1" applyFill="1" applyBorder="1" applyAlignment="1">
      <alignment/>
    </xf>
    <xf numFmtId="3" fontId="5" fillId="33" borderId="13" xfId="54" applyNumberFormat="1" applyFont="1" applyFill="1" applyBorder="1" applyAlignment="1">
      <alignment horizontal="center" wrapText="1"/>
      <protection/>
    </xf>
    <xf numFmtId="188" fontId="4" fillId="33" borderId="13" xfId="0" applyNumberFormat="1" applyFont="1" applyFill="1" applyBorder="1" applyAlignment="1">
      <alignment horizontal="center"/>
    </xf>
    <xf numFmtId="188" fontId="4" fillId="33" borderId="16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88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190" fontId="4" fillId="33" borderId="13" xfId="54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 horizontal="left"/>
    </xf>
    <xf numFmtId="2" fontId="4" fillId="33" borderId="10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190" fontId="9" fillId="33" borderId="10" xfId="54" applyNumberFormat="1" applyFont="1" applyFill="1" applyBorder="1" applyAlignment="1">
      <alignment horizontal="center" wrapText="1"/>
      <protection/>
    </xf>
    <xf numFmtId="0" fontId="4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>
      <alignment horizontal="center"/>
    </xf>
    <xf numFmtId="0" fontId="10" fillId="0" borderId="10" xfId="33" applyNumberFormat="1" applyFont="1" applyFill="1" applyBorder="1" applyAlignment="1" applyProtection="1">
      <alignment horizontal="center" vertical="center" wrapText="1"/>
      <protection/>
    </xf>
    <xf numFmtId="190" fontId="4" fillId="33" borderId="10" xfId="54" applyNumberFormat="1" applyFont="1" applyFill="1" applyBorder="1" applyAlignment="1">
      <alignment horizontal="center" wrapText="1"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70" fontId="10" fillId="0" borderId="0" xfId="0" applyNumberFormat="1" applyFont="1" applyBorder="1" applyAlignment="1">
      <alignment horizontal="center"/>
    </xf>
    <xf numFmtId="170" fontId="10" fillId="0" borderId="0" xfId="0" applyNumberFormat="1" applyFont="1" applyAlignment="1">
      <alignment horizontal="center" wrapText="1"/>
    </xf>
    <xf numFmtId="0" fontId="9" fillId="0" borderId="10" xfId="0" applyNumberFormat="1" applyFont="1" applyBorder="1" applyAlignment="1">
      <alignment horizontal="center"/>
    </xf>
    <xf numFmtId="170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70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70" fontId="9" fillId="0" borderId="17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0" fontId="9" fillId="33" borderId="18" xfId="0" applyNumberFormat="1" applyFont="1" applyFill="1" applyBorder="1" applyAlignment="1">
      <alignment/>
    </xf>
    <xf numFmtId="170" fontId="9" fillId="32" borderId="0" xfId="0" applyNumberFormat="1" applyFont="1" applyFill="1" applyBorder="1" applyAlignment="1">
      <alignment horizontal="center"/>
    </xf>
    <xf numFmtId="170" fontId="14" fillId="0" borderId="0" xfId="0" applyNumberFormat="1" applyFont="1" applyAlignment="1">
      <alignment horizontal="center" wrapText="1"/>
    </xf>
    <xf numFmtId="170" fontId="10" fillId="0" borderId="0" xfId="0" applyNumberFormat="1" applyFont="1" applyAlignment="1">
      <alignment horizontal="center"/>
    </xf>
    <xf numFmtId="0" fontId="15" fillId="0" borderId="10" xfId="33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>
      <alignment horizontal="center"/>
    </xf>
    <xf numFmtId="4" fontId="4" fillId="33" borderId="13" xfId="54" applyNumberFormat="1" applyFont="1" applyFill="1" applyBorder="1" applyAlignment="1">
      <alignment horizontal="center" wrapText="1"/>
      <protection/>
    </xf>
    <xf numFmtId="2" fontId="9" fillId="33" borderId="10" xfId="33" applyNumberFormat="1" applyFont="1" applyFill="1" applyBorder="1" applyAlignment="1" applyProtection="1">
      <alignment horizontal="center" vertical="center" wrapText="1"/>
      <protection/>
    </xf>
    <xf numFmtId="2" fontId="9" fillId="33" borderId="10" xfId="54" applyNumberFormat="1" applyFont="1" applyFill="1" applyBorder="1" applyAlignment="1">
      <alignment horizontal="center" wrapText="1"/>
      <protection/>
    </xf>
    <xf numFmtId="4" fontId="4" fillId="33" borderId="10" xfId="54" applyNumberFormat="1" applyFont="1" applyFill="1" applyBorder="1" applyAlignment="1">
      <alignment horizontal="center" wrapText="1"/>
      <protection/>
    </xf>
    <xf numFmtId="2" fontId="4" fillId="33" borderId="10" xfId="33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5" fillId="0" borderId="0" xfId="0" applyFont="1" applyAlignment="1">
      <alignment/>
    </xf>
    <xf numFmtId="2" fontId="4" fillId="0" borderId="10" xfId="33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>
      <alignment horizontal="center" vertical="center"/>
    </xf>
    <xf numFmtId="2" fontId="5" fillId="32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3" fontId="5" fillId="32" borderId="10" xfId="54" applyNumberFormat="1" applyFont="1" applyFill="1" applyBorder="1" applyAlignment="1">
      <alignment horizontal="center" vertical="center" wrapText="1"/>
      <protection/>
    </xf>
    <xf numFmtId="2" fontId="4" fillId="32" borderId="10" xfId="0" applyNumberFormat="1" applyFont="1" applyFill="1" applyBorder="1" applyAlignment="1">
      <alignment horizontal="center" vertical="center"/>
    </xf>
    <xf numFmtId="4" fontId="4" fillId="32" borderId="10" xfId="54" applyNumberFormat="1" applyFont="1" applyFill="1" applyBorder="1" applyAlignment="1">
      <alignment horizontal="center" vertical="center" wrapText="1"/>
      <protection/>
    </xf>
    <xf numFmtId="190" fontId="4" fillId="32" borderId="10" xfId="54" applyNumberFormat="1" applyFont="1" applyFill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wrapText="1"/>
    </xf>
    <xf numFmtId="0" fontId="5" fillId="33" borderId="10" xfId="0" applyFont="1" applyFill="1" applyBorder="1" applyAlignment="1">
      <alignment wrapText="1"/>
    </xf>
    <xf numFmtId="188" fontId="9" fillId="33" borderId="10" xfId="0" applyNumberFormat="1" applyFont="1" applyFill="1" applyBorder="1" applyAlignment="1">
      <alignment horizontal="center" wrapText="1"/>
    </xf>
    <xf numFmtId="188" fontId="9" fillId="33" borderId="10" xfId="0" applyNumberFormat="1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170" fontId="10" fillId="32" borderId="10" xfId="0" applyNumberFormat="1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33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>
      <alignment horizontal="center" vertical="center"/>
    </xf>
    <xf numFmtId="2" fontId="4" fillId="33" borderId="13" xfId="54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4" fontId="4" fillId="33" borderId="20" xfId="54" applyNumberFormat="1" applyFont="1" applyFill="1" applyBorder="1" applyAlignment="1">
      <alignment horizontal="center" wrapText="1"/>
      <protection/>
    </xf>
    <xf numFmtId="3" fontId="5" fillId="33" borderId="20" xfId="54" applyNumberFormat="1" applyFont="1" applyFill="1" applyBorder="1" applyAlignment="1">
      <alignment horizontal="center" wrapText="1"/>
      <protection/>
    </xf>
    <xf numFmtId="2" fontId="4" fillId="33" borderId="20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 vertical="center"/>
    </xf>
    <xf numFmtId="3" fontId="5" fillId="32" borderId="17" xfId="54" applyNumberFormat="1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 wrapText="1"/>
    </xf>
    <xf numFmtId="170" fontId="10" fillId="32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3" fontId="19" fillId="33" borderId="10" xfId="54" applyNumberFormat="1" applyFont="1" applyFill="1" applyBorder="1" applyAlignment="1">
      <alignment horizontal="center" wrapText="1"/>
      <protection/>
    </xf>
    <xf numFmtId="170" fontId="10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/>
    </xf>
    <xf numFmtId="170" fontId="9" fillId="33" borderId="21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 vertical="center"/>
    </xf>
    <xf numFmtId="2" fontId="4" fillId="33" borderId="21" xfId="54" applyNumberFormat="1" applyFont="1" applyFill="1" applyBorder="1" applyAlignment="1">
      <alignment horizontal="center" vertical="center" wrapText="1"/>
      <protection/>
    </xf>
    <xf numFmtId="3" fontId="5" fillId="33" borderId="21" xfId="54" applyNumberFormat="1" applyFont="1" applyFill="1" applyBorder="1" applyAlignment="1">
      <alignment horizontal="center" wrapText="1"/>
      <protection/>
    </xf>
    <xf numFmtId="190" fontId="4" fillId="33" borderId="21" xfId="54" applyNumberFormat="1" applyFont="1" applyFill="1" applyBorder="1" applyAlignment="1">
      <alignment horizontal="center" wrapText="1"/>
      <protection/>
    </xf>
    <xf numFmtId="4" fontId="4" fillId="33" borderId="21" xfId="54" applyNumberFormat="1" applyFont="1" applyFill="1" applyBorder="1" applyAlignment="1">
      <alignment horizontal="center" wrapText="1"/>
      <protection/>
    </xf>
    <xf numFmtId="0" fontId="4" fillId="33" borderId="0" xfId="0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 vertical="center"/>
    </xf>
    <xf numFmtId="170" fontId="18" fillId="32" borderId="19" xfId="0" applyNumberFormat="1" applyFont="1" applyFill="1" applyBorder="1" applyAlignment="1">
      <alignment horizontal="center" vertical="center"/>
    </xf>
    <xf numFmtId="0" fontId="2" fillId="0" borderId="10" xfId="33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88" fontId="4" fillId="0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7" fillId="33" borderId="13" xfId="0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2" fontId="17" fillId="33" borderId="16" xfId="0" applyNumberFormat="1" applyFont="1" applyFill="1" applyBorder="1" applyAlignment="1">
      <alignment horizontal="center" vertical="center"/>
    </xf>
    <xf numFmtId="2" fontId="17" fillId="33" borderId="13" xfId="0" applyNumberFormat="1" applyFont="1" applyFill="1" applyBorder="1" applyAlignment="1">
      <alignment horizontal="center"/>
    </xf>
    <xf numFmtId="1" fontId="5" fillId="0" borderId="10" xfId="33" applyNumberFormat="1" applyFont="1" applyFill="1" applyBorder="1" applyAlignment="1" applyProtection="1">
      <alignment horizontal="center" vertical="center" wrapText="1"/>
      <protection/>
    </xf>
    <xf numFmtId="2" fontId="17" fillId="33" borderId="10" xfId="0" applyNumberFormat="1" applyFont="1" applyFill="1" applyBorder="1" applyAlignment="1">
      <alignment horizontal="center"/>
    </xf>
    <xf numFmtId="187" fontId="4" fillId="3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9" fillId="33" borderId="16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70" fontId="4" fillId="33" borderId="19" xfId="0" applyNumberFormat="1" applyFont="1" applyFill="1" applyBorder="1" applyAlignment="1">
      <alignment horizontal="center" wrapText="1"/>
    </xf>
    <xf numFmtId="170" fontId="4" fillId="33" borderId="12" xfId="0" applyNumberFormat="1" applyFont="1" applyFill="1" applyBorder="1" applyAlignment="1">
      <alignment horizontal="center" wrapText="1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9" xfId="33" applyNumberFormat="1" applyFont="1" applyFill="1" applyBorder="1" applyAlignment="1" applyProtection="1">
      <alignment horizontal="center" vertical="center" wrapText="1"/>
      <protection/>
    </xf>
    <xf numFmtId="0" fontId="2" fillId="0" borderId="27" xfId="33" applyNumberFormat="1" applyFont="1" applyFill="1" applyBorder="1" applyAlignment="1" applyProtection="1">
      <alignment horizontal="center" vertical="center" wrapText="1"/>
      <protection/>
    </xf>
    <xf numFmtId="0" fontId="2" fillId="0" borderId="12" xfId="33" applyNumberFormat="1" applyFont="1" applyFill="1" applyBorder="1" applyAlignment="1" applyProtection="1">
      <alignment horizontal="center" vertical="center" wrapText="1"/>
      <protection/>
    </xf>
    <xf numFmtId="170" fontId="4" fillId="33" borderId="10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9" xfId="33" applyNumberFormat="1" applyFont="1" applyFill="1" applyBorder="1" applyAlignment="1" applyProtection="1">
      <alignment horizontal="center" vertical="center" wrapText="1"/>
      <protection/>
    </xf>
    <xf numFmtId="0" fontId="5" fillId="0" borderId="27" xfId="33" applyNumberFormat="1" applyFont="1" applyFill="1" applyBorder="1" applyAlignment="1" applyProtection="1">
      <alignment horizontal="center" vertical="center" wrapText="1"/>
      <protection/>
    </xf>
    <xf numFmtId="0" fontId="5" fillId="0" borderId="12" xfId="33" applyNumberFormat="1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4" fillId="33" borderId="2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textRotation="90" wrapText="1"/>
    </xf>
    <xf numFmtId="0" fontId="2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7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170" fontId="4" fillId="33" borderId="19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view="pageBreakPreview" zoomScaleSheetLayoutView="100" zoomScalePageLayoutView="73" workbookViewId="0" topLeftCell="A1">
      <selection activeCell="X73" sqref="X73"/>
    </sheetView>
  </sheetViews>
  <sheetFormatPr defaultColWidth="9.00390625" defaultRowHeight="12.75"/>
  <cols>
    <col min="1" max="1" width="6.625" style="70" customWidth="1"/>
    <col min="2" max="2" width="19.625" style="4" customWidth="1"/>
    <col min="3" max="3" width="11.25390625" style="4" customWidth="1"/>
    <col min="4" max="4" width="8.75390625" style="4" customWidth="1"/>
    <col min="5" max="5" width="8.625" style="4" customWidth="1"/>
    <col min="6" max="6" width="8.25390625" style="4" customWidth="1"/>
    <col min="7" max="7" width="6.25390625" style="4" customWidth="1"/>
    <col min="8" max="8" width="8.00390625" style="4" customWidth="1"/>
    <col min="9" max="9" width="7.375" style="4" customWidth="1"/>
    <col min="10" max="10" width="9.00390625" style="4" customWidth="1"/>
    <col min="11" max="11" width="10.125" style="4" customWidth="1"/>
    <col min="12" max="12" width="8.625" style="4" customWidth="1"/>
    <col min="13" max="13" width="8.375" style="4" customWidth="1"/>
    <col min="14" max="14" width="6.375" style="4" customWidth="1"/>
    <col min="15" max="15" width="6.625" style="4" customWidth="1"/>
    <col min="16" max="17" width="4.375" style="4" customWidth="1"/>
    <col min="18" max="18" width="6.75390625" style="7" customWidth="1"/>
    <col min="19" max="19" width="4.875" style="7" customWidth="1"/>
    <col min="20" max="20" width="5.75390625" style="7" customWidth="1"/>
    <col min="21" max="21" width="0.74609375" style="4" customWidth="1"/>
    <col min="22" max="16384" width="9.125" style="4" customWidth="1"/>
  </cols>
  <sheetData>
    <row r="1" spans="1:20" ht="23.25" customHeight="1">
      <c r="A1" s="58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28" t="s">
        <v>152</v>
      </c>
      <c r="N1" s="228"/>
      <c r="O1" s="228"/>
      <c r="P1" s="228"/>
      <c r="Q1" s="228"/>
      <c r="R1" s="228"/>
      <c r="S1" s="228"/>
      <c r="T1" s="228"/>
    </row>
    <row r="2" spans="1:20" ht="13.5" customHeight="1">
      <c r="A2" s="5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28"/>
      <c r="N2" s="228"/>
      <c r="O2" s="228"/>
      <c r="P2" s="228"/>
      <c r="Q2" s="228"/>
      <c r="R2" s="228"/>
      <c r="S2" s="228"/>
      <c r="T2" s="228"/>
    </row>
    <row r="3" spans="1:20" s="5" customFormat="1" ht="63" customHeight="1">
      <c r="A3" s="59"/>
      <c r="B3" s="232" t="s">
        <v>51</v>
      </c>
      <c r="C3" s="232"/>
      <c r="D3" s="232"/>
      <c r="E3" s="232"/>
      <c r="G3" s="229"/>
      <c r="H3" s="229"/>
      <c r="I3" s="229"/>
      <c r="J3" s="229"/>
      <c r="M3" s="232" t="s">
        <v>49</v>
      </c>
      <c r="N3" s="232"/>
      <c r="O3" s="232"/>
      <c r="P3" s="232"/>
      <c r="Q3" s="232"/>
      <c r="R3" s="232"/>
      <c r="S3" s="232"/>
      <c r="T3" s="6"/>
    </row>
    <row r="4" spans="1:20" s="5" customFormat="1" ht="14.25" customHeight="1">
      <c r="A4" s="59"/>
      <c r="M4" s="220" t="s">
        <v>23</v>
      </c>
      <c r="N4" s="220"/>
      <c r="O4" s="220"/>
      <c r="P4" s="220"/>
      <c r="Q4" s="220"/>
      <c r="R4" s="220"/>
      <c r="S4" s="220"/>
      <c r="T4" s="6"/>
    </row>
    <row r="5" spans="1:20" s="5" customFormat="1" ht="12.75" customHeight="1">
      <c r="A5" s="59"/>
      <c r="M5" s="192" t="s">
        <v>56</v>
      </c>
      <c r="N5" s="192"/>
      <c r="O5" s="192"/>
      <c r="P5" s="192"/>
      <c r="Q5" s="192"/>
      <c r="R5" s="192"/>
      <c r="S5" s="192"/>
      <c r="T5" s="6"/>
    </row>
    <row r="6" spans="1:20" ht="12.75" customHeight="1">
      <c r="A6" s="225" t="s">
        <v>57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</row>
    <row r="7" spans="1:20" ht="15.75">
      <c r="A7" s="225" t="s">
        <v>66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148"/>
      <c r="S7" s="148"/>
      <c r="T7" s="148"/>
    </row>
    <row r="8" spans="1:17" ht="12.75" customHeight="1">
      <c r="A8" s="205" t="s">
        <v>24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</row>
    <row r="9" spans="1:20" ht="50.25" customHeight="1">
      <c r="A9" s="230" t="s">
        <v>0</v>
      </c>
      <c r="B9" s="206" t="s">
        <v>1</v>
      </c>
      <c r="C9" s="206" t="s">
        <v>21</v>
      </c>
      <c r="D9" s="206" t="s">
        <v>18</v>
      </c>
      <c r="E9" s="206"/>
      <c r="F9" s="206"/>
      <c r="G9" s="206"/>
      <c r="H9" s="206"/>
      <c r="I9" s="206"/>
      <c r="J9" s="206"/>
      <c r="K9" s="206" t="s">
        <v>22</v>
      </c>
      <c r="L9" s="227"/>
      <c r="M9" s="207" t="s">
        <v>25</v>
      </c>
      <c r="N9" s="208"/>
      <c r="O9" s="209"/>
      <c r="P9" s="210" t="s">
        <v>62</v>
      </c>
      <c r="Q9" s="210" t="s">
        <v>11</v>
      </c>
      <c r="R9" s="224" t="s">
        <v>63</v>
      </c>
      <c r="S9" s="224" t="s">
        <v>19</v>
      </c>
      <c r="T9" s="224" t="s">
        <v>64</v>
      </c>
    </row>
    <row r="10" spans="1:20" ht="15.75" customHeight="1">
      <c r="A10" s="227"/>
      <c r="B10" s="206"/>
      <c r="C10" s="227"/>
      <c r="D10" s="206" t="s">
        <v>7</v>
      </c>
      <c r="E10" s="226" t="s">
        <v>58</v>
      </c>
      <c r="F10" s="226"/>
      <c r="G10" s="226"/>
      <c r="H10" s="226"/>
      <c r="I10" s="226"/>
      <c r="J10" s="226"/>
      <c r="K10" s="231" t="s">
        <v>45</v>
      </c>
      <c r="L10" s="206" t="s">
        <v>42</v>
      </c>
      <c r="M10" s="206" t="s">
        <v>61</v>
      </c>
      <c r="N10" s="206" t="s">
        <v>16</v>
      </c>
      <c r="O10" s="206"/>
      <c r="P10" s="210"/>
      <c r="Q10" s="210"/>
      <c r="R10" s="224"/>
      <c r="S10" s="224"/>
      <c r="T10" s="224"/>
    </row>
    <row r="11" spans="1:20" ht="20.25" customHeight="1">
      <c r="A11" s="227"/>
      <c r="B11" s="206"/>
      <c r="C11" s="227"/>
      <c r="D11" s="206"/>
      <c r="E11" s="223" t="s">
        <v>3</v>
      </c>
      <c r="F11" s="223" t="s">
        <v>10</v>
      </c>
      <c r="G11" s="223" t="s">
        <v>50</v>
      </c>
      <c r="H11" s="223" t="s">
        <v>59</v>
      </c>
      <c r="I11" s="223"/>
      <c r="J11" s="223" t="s">
        <v>60</v>
      </c>
      <c r="K11" s="231"/>
      <c r="L11" s="206"/>
      <c r="M11" s="206"/>
      <c r="N11" s="206"/>
      <c r="O11" s="206"/>
      <c r="P11" s="210"/>
      <c r="Q11" s="210"/>
      <c r="R11" s="224"/>
      <c r="S11" s="224"/>
      <c r="T11" s="224"/>
    </row>
    <row r="12" spans="1:20" ht="65.25" customHeight="1">
      <c r="A12" s="227"/>
      <c r="B12" s="206"/>
      <c r="C12" s="227"/>
      <c r="D12" s="206"/>
      <c r="E12" s="223"/>
      <c r="F12" s="223"/>
      <c r="G12" s="223"/>
      <c r="H12" s="2" t="s">
        <v>43</v>
      </c>
      <c r="I12" s="2" t="s">
        <v>12</v>
      </c>
      <c r="J12" s="223"/>
      <c r="K12" s="231"/>
      <c r="L12" s="206"/>
      <c r="M12" s="206"/>
      <c r="N12" s="44" t="s">
        <v>20</v>
      </c>
      <c r="O12" s="2" t="s">
        <v>46</v>
      </c>
      <c r="P12" s="210"/>
      <c r="Q12" s="210"/>
      <c r="R12" s="224"/>
      <c r="S12" s="224"/>
      <c r="T12" s="224"/>
    </row>
    <row r="13" spans="1:20" s="78" customFormat="1" ht="10.5" customHeight="1">
      <c r="A13" s="160">
        <v>1</v>
      </c>
      <c r="B13" s="155">
        <v>2</v>
      </c>
      <c r="C13" s="155">
        <v>3</v>
      </c>
      <c r="D13" s="155">
        <v>4</v>
      </c>
      <c r="E13" s="155">
        <v>5</v>
      </c>
      <c r="F13" s="155">
        <v>6</v>
      </c>
      <c r="G13" s="44">
        <v>7</v>
      </c>
      <c r="H13" s="155">
        <v>8</v>
      </c>
      <c r="I13" s="155">
        <v>9</v>
      </c>
      <c r="J13" s="155">
        <v>10</v>
      </c>
      <c r="K13" s="110">
        <v>11</v>
      </c>
      <c r="L13" s="110">
        <v>12</v>
      </c>
      <c r="M13" s="110">
        <v>13</v>
      </c>
      <c r="N13" s="110">
        <v>14</v>
      </c>
      <c r="O13" s="110">
        <v>15</v>
      </c>
      <c r="P13" s="110">
        <v>16</v>
      </c>
      <c r="Q13" s="110">
        <v>17</v>
      </c>
      <c r="R13" s="155">
        <v>18</v>
      </c>
      <c r="S13" s="155">
        <v>19</v>
      </c>
      <c r="T13" s="155">
        <v>20</v>
      </c>
    </row>
    <row r="14" spans="1:20" ht="13.5" customHeight="1">
      <c r="A14" s="60">
        <v>1</v>
      </c>
      <c r="B14" s="186" t="s">
        <v>8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</row>
    <row r="15" spans="1:20" ht="15" customHeight="1">
      <c r="A15" s="61"/>
      <c r="B15" s="186" t="s">
        <v>65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8"/>
    </row>
    <row r="16" spans="1:20" s="11" customFormat="1" ht="9.75" customHeight="1">
      <c r="A16" s="64" t="s">
        <v>67</v>
      </c>
      <c r="B16" s="196" t="s">
        <v>27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</row>
    <row r="17" spans="1:23" s="11" customFormat="1" ht="13.5" customHeight="1">
      <c r="A17" s="64" t="s">
        <v>17</v>
      </c>
      <c r="B17" s="23"/>
      <c r="C17" s="2"/>
      <c r="D17" s="81"/>
      <c r="E17" s="81"/>
      <c r="F17" s="82"/>
      <c r="G17" s="82"/>
      <c r="H17" s="82"/>
      <c r="I17" s="82"/>
      <c r="J17" s="82"/>
      <c r="K17" s="81"/>
      <c r="L17" s="81"/>
      <c r="M17" s="81"/>
      <c r="N17" s="13"/>
      <c r="O17" s="13"/>
      <c r="P17" s="51"/>
      <c r="Q17" s="104"/>
      <c r="R17" s="71"/>
      <c r="S17" s="71"/>
      <c r="T17" s="71"/>
      <c r="V17" s="19"/>
      <c r="W17" s="19"/>
    </row>
    <row r="18" spans="1:23" s="11" customFormat="1" ht="15" customHeight="1">
      <c r="A18" s="233" t="s">
        <v>68</v>
      </c>
      <c r="B18" s="234"/>
      <c r="C18" s="29"/>
      <c r="D18" s="74"/>
      <c r="E18" s="75"/>
      <c r="F18" s="30"/>
      <c r="G18" s="30"/>
      <c r="H18" s="30"/>
      <c r="I18" s="30"/>
      <c r="J18" s="29"/>
      <c r="K18" s="29"/>
      <c r="L18" s="74"/>
      <c r="M18" s="74"/>
      <c r="N18" s="29"/>
      <c r="O18" s="29"/>
      <c r="P18" s="29"/>
      <c r="Q18" s="29"/>
      <c r="R18" s="34"/>
      <c r="S18" s="34"/>
      <c r="T18" s="77"/>
      <c r="U18" s="28"/>
      <c r="V18" s="19"/>
      <c r="W18" s="19"/>
    </row>
    <row r="19" spans="1:23" s="11" customFormat="1" ht="12" customHeight="1">
      <c r="A19" s="64" t="s">
        <v>69</v>
      </c>
      <c r="B19" s="196" t="s">
        <v>28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8"/>
      <c r="V19" s="19"/>
      <c r="W19" s="19"/>
    </row>
    <row r="20" spans="1:23" s="11" customFormat="1" ht="16.5" customHeight="1">
      <c r="A20" s="126" t="s">
        <v>14</v>
      </c>
      <c r="B20" s="130"/>
      <c r="C20" s="110"/>
      <c r="D20" s="81"/>
      <c r="E20" s="83"/>
      <c r="F20" s="13"/>
      <c r="G20" s="13"/>
      <c r="H20" s="13"/>
      <c r="I20" s="13"/>
      <c r="J20" s="13"/>
      <c r="K20" s="83"/>
      <c r="L20" s="83"/>
      <c r="M20" s="83"/>
      <c r="N20" s="13"/>
      <c r="O20" s="13"/>
      <c r="P20" s="13"/>
      <c r="Q20" s="51"/>
      <c r="R20" s="13"/>
      <c r="S20" s="13"/>
      <c r="T20" s="53"/>
      <c r="V20" s="19"/>
      <c r="W20" s="19"/>
    </row>
    <row r="21" spans="1:23" s="11" customFormat="1" ht="14.25" customHeight="1">
      <c r="A21" s="179" t="s">
        <v>70</v>
      </c>
      <c r="B21" s="180"/>
      <c r="C21" s="24"/>
      <c r="D21" s="42"/>
      <c r="E21" s="42"/>
      <c r="F21" s="25"/>
      <c r="G21" s="25"/>
      <c r="H21" s="25"/>
      <c r="I21" s="25"/>
      <c r="J21" s="25"/>
      <c r="K21" s="42"/>
      <c r="L21" s="31"/>
      <c r="M21" s="47"/>
      <c r="N21" s="27"/>
      <c r="O21" s="25"/>
      <c r="P21" s="25"/>
      <c r="Q21" s="25"/>
      <c r="R21" s="25"/>
      <c r="S21" s="25"/>
      <c r="T21" s="31"/>
      <c r="U21" s="28"/>
      <c r="V21" s="19"/>
      <c r="W21" s="19"/>
    </row>
    <row r="22" spans="1:20" s="11" customFormat="1" ht="12" customHeight="1">
      <c r="A22" s="64" t="s">
        <v>71</v>
      </c>
      <c r="B22" s="196" t="s">
        <v>29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8"/>
    </row>
    <row r="23" spans="1:20" s="11" customFormat="1" ht="10.5" customHeight="1">
      <c r="A23" s="98" t="s">
        <v>72</v>
      </c>
      <c r="B23" s="89"/>
      <c r="C23" s="89"/>
      <c r="D23" s="89"/>
      <c r="E23" s="1"/>
      <c r="F23" s="1"/>
      <c r="G23" s="1"/>
      <c r="H23" s="1"/>
      <c r="I23" s="1"/>
      <c r="J23" s="1"/>
      <c r="K23" s="89"/>
      <c r="L23" s="89"/>
      <c r="M23" s="90"/>
      <c r="N23" s="91"/>
      <c r="O23" s="89"/>
      <c r="P23" s="89"/>
      <c r="Q23" s="89"/>
      <c r="R23" s="89"/>
      <c r="S23" s="89"/>
      <c r="T23" s="89"/>
    </row>
    <row r="24" spans="1:27" s="11" customFormat="1" ht="12.75" customHeight="1">
      <c r="A24" s="181" t="s">
        <v>73</v>
      </c>
      <c r="B24" s="182"/>
      <c r="C24" s="92"/>
      <c r="D24" s="93"/>
      <c r="E24" s="94"/>
      <c r="F24" s="94"/>
      <c r="G24" s="94"/>
      <c r="H24" s="94"/>
      <c r="I24" s="94"/>
      <c r="J24" s="94"/>
      <c r="K24" s="95"/>
      <c r="L24" s="50"/>
      <c r="M24" s="30"/>
      <c r="N24" s="30"/>
      <c r="O24" s="30"/>
      <c r="P24" s="30"/>
      <c r="Q24" s="92"/>
      <c r="R24" s="95"/>
      <c r="S24" s="96"/>
      <c r="T24" s="97"/>
      <c r="U24" s="55"/>
      <c r="V24" s="149"/>
      <c r="W24" s="149"/>
      <c r="X24" s="149"/>
      <c r="Y24" s="149"/>
      <c r="Z24" s="149"/>
      <c r="AA24" s="150"/>
    </row>
    <row r="25" spans="1:20" s="11" customFormat="1" ht="18.75" customHeight="1">
      <c r="A25" s="98" t="s">
        <v>74</v>
      </c>
      <c r="B25" s="200" t="s">
        <v>30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2"/>
    </row>
    <row r="26" spans="1:20" s="11" customFormat="1" ht="144.75" customHeight="1">
      <c r="A26" s="125" t="s">
        <v>75</v>
      </c>
      <c r="B26" s="152" t="s">
        <v>111</v>
      </c>
      <c r="C26" s="100" t="s">
        <v>149</v>
      </c>
      <c r="D26" s="99">
        <v>92.92</v>
      </c>
      <c r="E26" s="86">
        <v>92.92</v>
      </c>
      <c r="F26" s="84"/>
      <c r="G26" s="84"/>
      <c r="H26" s="84"/>
      <c r="I26" s="84"/>
      <c r="J26" s="87"/>
      <c r="K26" s="99"/>
      <c r="L26" s="99">
        <v>92.92</v>
      </c>
      <c r="M26" s="99">
        <v>92.92</v>
      </c>
      <c r="N26" s="101"/>
      <c r="O26" s="100"/>
      <c r="P26" s="100"/>
      <c r="Q26" s="156">
        <v>30</v>
      </c>
      <c r="R26" s="49"/>
      <c r="S26" s="49"/>
      <c r="T26" s="49"/>
    </row>
    <row r="27" spans="1:20" s="11" customFormat="1" ht="164.25" customHeight="1">
      <c r="A27" s="125" t="s">
        <v>76</v>
      </c>
      <c r="B27" s="152" t="s">
        <v>109</v>
      </c>
      <c r="C27" s="100" t="s">
        <v>149</v>
      </c>
      <c r="D27" s="99">
        <v>35.84</v>
      </c>
      <c r="E27" s="86">
        <v>35.84</v>
      </c>
      <c r="F27" s="84"/>
      <c r="G27" s="84"/>
      <c r="H27" s="84"/>
      <c r="I27" s="84"/>
      <c r="J27" s="87"/>
      <c r="K27" s="99"/>
      <c r="L27" s="99">
        <v>35.84</v>
      </c>
      <c r="M27" s="99">
        <v>35.84</v>
      </c>
      <c r="N27" s="101"/>
      <c r="O27" s="100"/>
      <c r="P27" s="100"/>
      <c r="Q27" s="100">
        <v>31</v>
      </c>
      <c r="R27" s="49"/>
      <c r="S27" s="49"/>
      <c r="T27" s="49"/>
    </row>
    <row r="28" spans="1:20" s="11" customFormat="1" ht="96" customHeight="1">
      <c r="A28" s="125" t="s">
        <v>126</v>
      </c>
      <c r="B28" s="132" t="s">
        <v>110</v>
      </c>
      <c r="C28" s="100" t="s">
        <v>149</v>
      </c>
      <c r="D28" s="99">
        <v>50</v>
      </c>
      <c r="E28" s="86">
        <v>50</v>
      </c>
      <c r="F28" s="84"/>
      <c r="G28" s="84"/>
      <c r="H28" s="84"/>
      <c r="I28" s="84"/>
      <c r="J28" s="87"/>
      <c r="K28" s="99"/>
      <c r="L28" s="86">
        <v>50</v>
      </c>
      <c r="M28" s="86">
        <v>50</v>
      </c>
      <c r="N28" s="101"/>
      <c r="O28" s="100"/>
      <c r="P28" s="100"/>
      <c r="Q28" s="100">
        <v>32</v>
      </c>
      <c r="R28" s="49"/>
      <c r="S28" s="49"/>
      <c r="T28" s="49"/>
    </row>
    <row r="29" spans="1:20" s="11" customFormat="1" ht="80.25" customHeight="1">
      <c r="A29" s="125" t="s">
        <v>127</v>
      </c>
      <c r="B29" s="152" t="s">
        <v>47</v>
      </c>
      <c r="C29" s="151"/>
      <c r="D29" s="99"/>
      <c r="E29" s="86"/>
      <c r="F29" s="84"/>
      <c r="G29" s="84"/>
      <c r="H29" s="84"/>
      <c r="I29" s="84"/>
      <c r="J29" s="87"/>
      <c r="K29" s="99"/>
      <c r="L29" s="100"/>
      <c r="M29" s="101"/>
      <c r="N29" s="101"/>
      <c r="O29" s="100"/>
      <c r="P29" s="100"/>
      <c r="Q29" s="100">
        <v>33</v>
      </c>
      <c r="R29" s="49"/>
      <c r="S29" s="49"/>
      <c r="T29" s="49"/>
    </row>
    <row r="30" spans="1:20" s="11" customFormat="1" ht="80.25" customHeight="1">
      <c r="A30" s="125" t="s">
        <v>128</v>
      </c>
      <c r="B30" s="152" t="s">
        <v>115</v>
      </c>
      <c r="C30" s="133" t="s">
        <v>116</v>
      </c>
      <c r="D30" s="99">
        <v>120.69</v>
      </c>
      <c r="E30" s="99">
        <v>120.69</v>
      </c>
      <c r="F30" s="84"/>
      <c r="G30" s="84"/>
      <c r="H30" s="84"/>
      <c r="I30" s="84"/>
      <c r="J30" s="87"/>
      <c r="K30" s="99">
        <v>120.69</v>
      </c>
      <c r="L30" s="100"/>
      <c r="M30" s="99">
        <v>120.69</v>
      </c>
      <c r="N30" s="101"/>
      <c r="O30" s="100"/>
      <c r="P30" s="100"/>
      <c r="Q30" s="100">
        <v>34</v>
      </c>
      <c r="R30" s="49"/>
      <c r="S30" s="49"/>
      <c r="T30" s="49"/>
    </row>
    <row r="31" spans="1:20" s="11" customFormat="1" ht="105.75" customHeight="1">
      <c r="A31" s="125" t="s">
        <v>129</v>
      </c>
      <c r="B31" s="131" t="s">
        <v>112</v>
      </c>
      <c r="C31" s="133" t="s">
        <v>114</v>
      </c>
      <c r="D31" s="99">
        <v>402.62</v>
      </c>
      <c r="E31" s="99">
        <v>402.62</v>
      </c>
      <c r="F31" s="84"/>
      <c r="G31" s="84"/>
      <c r="H31" s="84"/>
      <c r="I31" s="84"/>
      <c r="J31" s="87"/>
      <c r="K31" s="99">
        <v>402.62</v>
      </c>
      <c r="L31" s="99"/>
      <c r="M31" s="99">
        <v>402.62</v>
      </c>
      <c r="N31" s="101"/>
      <c r="O31" s="100"/>
      <c r="P31" s="102">
        <v>29</v>
      </c>
      <c r="Q31" s="100">
        <v>35</v>
      </c>
      <c r="R31" s="103">
        <v>70090</v>
      </c>
      <c r="S31" s="102"/>
      <c r="T31" s="124">
        <v>166.1</v>
      </c>
    </row>
    <row r="32" spans="1:20" s="11" customFormat="1" ht="100.5" customHeight="1">
      <c r="A32" s="125" t="s">
        <v>130</v>
      </c>
      <c r="B32" s="131" t="s">
        <v>113</v>
      </c>
      <c r="C32" s="133" t="s">
        <v>114</v>
      </c>
      <c r="D32" s="99">
        <v>402.62</v>
      </c>
      <c r="E32" s="99">
        <v>402.62</v>
      </c>
      <c r="F32" s="84"/>
      <c r="G32" s="84"/>
      <c r="H32" s="84"/>
      <c r="I32" s="84"/>
      <c r="J32" s="87"/>
      <c r="K32" s="99">
        <v>402.62</v>
      </c>
      <c r="L32" s="99"/>
      <c r="M32" s="99">
        <v>402.62</v>
      </c>
      <c r="N32" s="101"/>
      <c r="O32" s="100"/>
      <c r="P32" s="102">
        <v>29</v>
      </c>
      <c r="Q32" s="100">
        <v>36</v>
      </c>
      <c r="R32" s="103">
        <v>70090</v>
      </c>
      <c r="S32" s="102"/>
      <c r="T32" s="124">
        <v>166.1</v>
      </c>
    </row>
    <row r="33" spans="1:20" s="11" customFormat="1" ht="110.25" customHeight="1">
      <c r="A33" s="125" t="s">
        <v>131</v>
      </c>
      <c r="B33" s="131" t="s">
        <v>118</v>
      </c>
      <c r="C33" s="133" t="s">
        <v>119</v>
      </c>
      <c r="D33" s="99">
        <v>329.29</v>
      </c>
      <c r="E33" s="99">
        <v>329.29</v>
      </c>
      <c r="F33" s="84"/>
      <c r="G33" s="84"/>
      <c r="H33" s="84"/>
      <c r="I33" s="84"/>
      <c r="J33" s="87"/>
      <c r="K33" s="99">
        <v>329.29</v>
      </c>
      <c r="L33" s="99"/>
      <c r="M33" s="99">
        <v>329.29</v>
      </c>
      <c r="N33" s="101"/>
      <c r="O33" s="100"/>
      <c r="P33" s="102">
        <v>94</v>
      </c>
      <c r="Q33" s="100">
        <v>37</v>
      </c>
      <c r="R33" s="103">
        <v>17870</v>
      </c>
      <c r="S33" s="102"/>
      <c r="T33" s="124">
        <v>42.35</v>
      </c>
    </row>
    <row r="34" spans="1:20" s="11" customFormat="1" ht="108" customHeight="1">
      <c r="A34" s="125" t="s">
        <v>132</v>
      </c>
      <c r="B34" s="131" t="s">
        <v>117</v>
      </c>
      <c r="C34" s="133" t="s">
        <v>114</v>
      </c>
      <c r="D34" s="99">
        <v>408.16</v>
      </c>
      <c r="E34" s="99">
        <v>408.16</v>
      </c>
      <c r="F34" s="84"/>
      <c r="G34" s="84"/>
      <c r="H34" s="84"/>
      <c r="I34" s="84"/>
      <c r="J34" s="87"/>
      <c r="K34" s="99">
        <v>408.16</v>
      </c>
      <c r="L34" s="99"/>
      <c r="M34" s="99">
        <v>408.16</v>
      </c>
      <c r="N34" s="101"/>
      <c r="O34" s="100"/>
      <c r="P34" s="102">
        <v>30</v>
      </c>
      <c r="Q34" s="100">
        <v>38</v>
      </c>
      <c r="R34" s="103">
        <v>70090</v>
      </c>
      <c r="S34" s="102"/>
      <c r="T34" s="124">
        <v>166.1</v>
      </c>
    </row>
    <row r="35" spans="1:20" s="11" customFormat="1" ht="114.75" customHeight="1">
      <c r="A35" s="125" t="s">
        <v>133</v>
      </c>
      <c r="B35" s="131" t="s">
        <v>120</v>
      </c>
      <c r="C35" s="133" t="s">
        <v>121</v>
      </c>
      <c r="D35" s="99">
        <v>406.31</v>
      </c>
      <c r="E35" s="99">
        <v>406.31</v>
      </c>
      <c r="F35" s="84"/>
      <c r="G35" s="84"/>
      <c r="H35" s="84"/>
      <c r="I35" s="84"/>
      <c r="J35" s="87"/>
      <c r="K35" s="99">
        <v>406.31</v>
      </c>
      <c r="L35" s="99"/>
      <c r="M35" s="99">
        <v>406.31</v>
      </c>
      <c r="N35" s="101"/>
      <c r="O35" s="100"/>
      <c r="P35" s="102">
        <v>29</v>
      </c>
      <c r="Q35" s="100">
        <v>39</v>
      </c>
      <c r="R35" s="103">
        <v>70090</v>
      </c>
      <c r="S35" s="102"/>
      <c r="T35" s="124">
        <v>166.1</v>
      </c>
    </row>
    <row r="36" spans="1:20" s="11" customFormat="1" ht="110.25" customHeight="1">
      <c r="A36" s="125" t="s">
        <v>134</v>
      </c>
      <c r="B36" s="131" t="s">
        <v>122</v>
      </c>
      <c r="C36" s="133" t="s">
        <v>121</v>
      </c>
      <c r="D36" s="99">
        <v>402.62</v>
      </c>
      <c r="E36" s="99">
        <v>402.62</v>
      </c>
      <c r="F36" s="84"/>
      <c r="G36" s="84"/>
      <c r="H36" s="84"/>
      <c r="I36" s="84"/>
      <c r="J36" s="87"/>
      <c r="K36" s="99">
        <v>402.62</v>
      </c>
      <c r="L36" s="99"/>
      <c r="M36" s="99">
        <v>402.62</v>
      </c>
      <c r="N36" s="101"/>
      <c r="O36" s="100"/>
      <c r="P36" s="102">
        <v>29</v>
      </c>
      <c r="Q36" s="100">
        <v>40</v>
      </c>
      <c r="R36" s="103">
        <v>70090</v>
      </c>
      <c r="S36" s="102"/>
      <c r="T36" s="124">
        <v>166.1</v>
      </c>
    </row>
    <row r="37" spans="1:20" s="11" customFormat="1" ht="94.5" customHeight="1">
      <c r="A37" s="125" t="s">
        <v>135</v>
      </c>
      <c r="B37" s="131" t="s">
        <v>123</v>
      </c>
      <c r="C37" s="133" t="s">
        <v>121</v>
      </c>
      <c r="D37" s="99">
        <v>441.53</v>
      </c>
      <c r="E37" s="99">
        <v>441.53</v>
      </c>
      <c r="F37" s="84"/>
      <c r="G37" s="84"/>
      <c r="H37" s="84"/>
      <c r="I37" s="84"/>
      <c r="J37" s="87"/>
      <c r="K37" s="99">
        <v>441.53</v>
      </c>
      <c r="L37" s="99"/>
      <c r="M37" s="99">
        <v>441.53</v>
      </c>
      <c r="N37" s="101"/>
      <c r="O37" s="100"/>
      <c r="P37" s="102">
        <v>12</v>
      </c>
      <c r="Q37" s="100">
        <v>41</v>
      </c>
      <c r="R37" s="103">
        <v>192370</v>
      </c>
      <c r="S37" s="102"/>
      <c r="T37" s="124">
        <v>455.89</v>
      </c>
    </row>
    <row r="38" spans="1:20" s="11" customFormat="1" ht="54" customHeight="1">
      <c r="A38" s="146" t="s">
        <v>136</v>
      </c>
      <c r="B38" s="131" t="s">
        <v>146</v>
      </c>
      <c r="C38" s="133" t="s">
        <v>124</v>
      </c>
      <c r="D38" s="85">
        <v>1625</v>
      </c>
      <c r="E38" s="85">
        <v>1625</v>
      </c>
      <c r="F38" s="84"/>
      <c r="G38" s="84"/>
      <c r="H38" s="84"/>
      <c r="I38" s="84"/>
      <c r="J38" s="87"/>
      <c r="K38" s="85">
        <v>1625</v>
      </c>
      <c r="L38" s="85"/>
      <c r="M38" s="85">
        <v>1625</v>
      </c>
      <c r="N38" s="88"/>
      <c r="O38" s="100"/>
      <c r="P38" s="102"/>
      <c r="Q38" s="100">
        <v>42</v>
      </c>
      <c r="R38" s="103"/>
      <c r="S38" s="102"/>
      <c r="T38" s="124"/>
    </row>
    <row r="39" spans="1:22" s="11" customFormat="1" ht="12" customHeight="1">
      <c r="A39" s="179" t="s">
        <v>77</v>
      </c>
      <c r="B39" s="180"/>
      <c r="C39" s="24"/>
      <c r="D39" s="41">
        <f>SUM(D26:D38)</f>
        <v>4717.6</v>
      </c>
      <c r="E39" s="41">
        <f>SUM(E26:E38)</f>
        <v>4717.6</v>
      </c>
      <c r="F39" s="171"/>
      <c r="G39" s="172"/>
      <c r="H39" s="172"/>
      <c r="I39" s="172"/>
      <c r="J39" s="172"/>
      <c r="K39" s="41">
        <f>SUM(K26:K38)</f>
        <v>4538.84</v>
      </c>
      <c r="L39" s="41">
        <f>SUM(L26:L38)</f>
        <v>178.76</v>
      </c>
      <c r="M39" s="41">
        <f>SUM(M26:M38)</f>
        <v>4717.6</v>
      </c>
      <c r="N39" s="26"/>
      <c r="O39" s="25"/>
      <c r="P39" s="25"/>
      <c r="Q39" s="25"/>
      <c r="R39" s="173">
        <f>SUM(R26:R38)</f>
        <v>560690</v>
      </c>
      <c r="S39" s="31"/>
      <c r="T39" s="168">
        <f>SUM(T26:T38)</f>
        <v>1328.74</v>
      </c>
      <c r="U39" s="28"/>
      <c r="V39" s="19"/>
    </row>
    <row r="40" spans="1:20" s="11" customFormat="1" ht="14.25" customHeight="1">
      <c r="A40" s="62" t="s">
        <v>78</v>
      </c>
      <c r="B40" s="193" t="s">
        <v>31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5"/>
    </row>
    <row r="41" spans="1:20" ht="11.25" customHeight="1">
      <c r="A41" s="146" t="s">
        <v>79</v>
      </c>
      <c r="B41" s="108"/>
      <c r="C41" s="10"/>
      <c r="D41" s="111"/>
      <c r="E41" s="111"/>
      <c r="F41" s="86"/>
      <c r="G41" s="84"/>
      <c r="H41" s="84"/>
      <c r="I41" s="84"/>
      <c r="J41" s="84"/>
      <c r="K41" s="110"/>
      <c r="L41" s="111"/>
      <c r="M41" s="111"/>
      <c r="N41" s="9"/>
      <c r="O41" s="10"/>
      <c r="P41" s="10"/>
      <c r="Q41" s="66"/>
      <c r="R41" s="10"/>
      <c r="S41" s="10"/>
      <c r="T41" s="10"/>
    </row>
    <row r="42" spans="1:20" s="14" customFormat="1" ht="12" customHeight="1">
      <c r="A42" s="179" t="s">
        <v>82</v>
      </c>
      <c r="B42" s="180"/>
      <c r="C42" s="25"/>
      <c r="D42" s="42"/>
      <c r="E42" s="42"/>
      <c r="F42" s="42"/>
      <c r="G42" s="42"/>
      <c r="H42" s="42"/>
      <c r="I42" s="42"/>
      <c r="J42" s="42"/>
      <c r="K42" s="42"/>
      <c r="L42" s="42"/>
      <c r="M42" s="47"/>
      <c r="N42" s="26"/>
      <c r="O42" s="25"/>
      <c r="P42" s="25"/>
      <c r="Q42" s="25"/>
      <c r="R42" s="25"/>
      <c r="S42" s="25"/>
      <c r="T42" s="25"/>
    </row>
    <row r="43" spans="1:20" s="14" customFormat="1" ht="16.5" customHeight="1">
      <c r="A43" s="64" t="s">
        <v>80</v>
      </c>
      <c r="B43" s="211" t="s">
        <v>32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3"/>
    </row>
    <row r="44" spans="1:20" s="14" customFormat="1" ht="59.25" customHeight="1">
      <c r="A44" s="146" t="s">
        <v>81</v>
      </c>
      <c r="B44" s="147" t="s">
        <v>125</v>
      </c>
      <c r="C44" s="13" t="s">
        <v>55</v>
      </c>
      <c r="D44" s="80">
        <v>469.28</v>
      </c>
      <c r="E44" s="80">
        <v>469.28</v>
      </c>
      <c r="F44" s="13"/>
      <c r="G44" s="13"/>
      <c r="H44" s="13"/>
      <c r="I44" s="13"/>
      <c r="J44" s="13"/>
      <c r="K44" s="80">
        <v>469.28</v>
      </c>
      <c r="L44" s="13"/>
      <c r="M44" s="80">
        <v>469.28</v>
      </c>
      <c r="N44" s="13"/>
      <c r="O44" s="13"/>
      <c r="P44" s="51">
        <v>163</v>
      </c>
      <c r="Q44" s="13">
        <v>43</v>
      </c>
      <c r="R44" s="13"/>
      <c r="S44" s="13"/>
      <c r="T44" s="80">
        <v>34.4</v>
      </c>
    </row>
    <row r="45" spans="1:20" s="14" customFormat="1" ht="62.25" customHeight="1">
      <c r="A45" s="146" t="s">
        <v>137</v>
      </c>
      <c r="B45" s="152" t="s">
        <v>138</v>
      </c>
      <c r="C45" s="153" t="s">
        <v>55</v>
      </c>
      <c r="D45" s="154">
        <v>766.67</v>
      </c>
      <c r="E45" s="154">
        <v>766.67</v>
      </c>
      <c r="F45" s="51"/>
      <c r="G45" s="51"/>
      <c r="H45" s="51"/>
      <c r="I45" s="51"/>
      <c r="J45" s="51"/>
      <c r="K45" s="154">
        <v>766.67</v>
      </c>
      <c r="L45" s="51"/>
      <c r="M45" s="154">
        <v>766.67</v>
      </c>
      <c r="N45" s="13"/>
      <c r="O45" s="13"/>
      <c r="P45" s="13"/>
      <c r="Q45" s="13">
        <v>44</v>
      </c>
      <c r="R45" s="167"/>
      <c r="S45" s="13"/>
      <c r="T45" s="13"/>
    </row>
    <row r="46" spans="1:20" s="14" customFormat="1" ht="12.75" customHeight="1">
      <c r="A46" s="179" t="s">
        <v>83</v>
      </c>
      <c r="B46" s="180"/>
      <c r="C46" s="24"/>
      <c r="D46" s="41">
        <f>SUM(D44:D45)</f>
        <v>1235.9499999999998</v>
      </c>
      <c r="E46" s="41">
        <f>SUM(E44:E45)</f>
        <v>1235.9499999999998</v>
      </c>
      <c r="F46" s="129"/>
      <c r="G46" s="172"/>
      <c r="H46" s="172"/>
      <c r="I46" s="172"/>
      <c r="J46" s="172"/>
      <c r="K46" s="41">
        <f>SUM(K44:K45)</f>
        <v>1235.9499999999998</v>
      </c>
      <c r="L46" s="41"/>
      <c r="M46" s="41">
        <f>SUM(M44:M45)</f>
        <v>1235.9499999999998</v>
      </c>
      <c r="N46" s="26"/>
      <c r="O46" s="25"/>
      <c r="P46" s="31"/>
      <c r="Q46" s="31"/>
      <c r="R46" s="174">
        <f>SUM(P46:Q46)</f>
        <v>0</v>
      </c>
      <c r="S46" s="31"/>
      <c r="T46" s="42">
        <f>SUM(T44:T45)</f>
        <v>34.4</v>
      </c>
    </row>
    <row r="47" spans="1:20" s="14" customFormat="1" ht="15.75" customHeight="1">
      <c r="A47" s="64" t="s">
        <v>84</v>
      </c>
      <c r="B47" s="193" t="s">
        <v>26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5"/>
    </row>
    <row r="48" spans="1:20" s="14" customFormat="1" ht="15.75" customHeight="1">
      <c r="A48" s="146" t="s">
        <v>86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1" s="14" customFormat="1" ht="12">
      <c r="A49" s="199" t="s">
        <v>85</v>
      </c>
      <c r="B49" s="199"/>
      <c r="C49" s="25"/>
      <c r="D49" s="31"/>
      <c r="E49" s="31"/>
      <c r="F49" s="25"/>
      <c r="G49" s="25"/>
      <c r="H49" s="25"/>
      <c r="I49" s="25"/>
      <c r="J49" s="25"/>
      <c r="K49" s="25"/>
      <c r="L49" s="31"/>
      <c r="M49" s="27"/>
      <c r="N49" s="26"/>
      <c r="O49" s="25"/>
      <c r="P49" s="25"/>
      <c r="Q49" s="25"/>
      <c r="R49" s="25"/>
      <c r="S49" s="52"/>
      <c r="T49" s="25"/>
      <c r="U49" s="32"/>
    </row>
    <row r="50" spans="1:20" s="14" customFormat="1" ht="10.5" customHeight="1">
      <c r="A50" s="64" t="s">
        <v>87</v>
      </c>
      <c r="B50" s="211" t="s">
        <v>33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3"/>
    </row>
    <row r="51" spans="1:20" s="14" customFormat="1" ht="11.25" customHeight="1">
      <c r="A51" s="146" t="s">
        <v>88</v>
      </c>
      <c r="B51" s="3"/>
      <c r="C51" s="3"/>
      <c r="D51" s="3"/>
      <c r="E51" s="1"/>
      <c r="F51" s="1"/>
      <c r="G51" s="1"/>
      <c r="H51" s="1"/>
      <c r="I51" s="1"/>
      <c r="J51" s="1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s="14" customFormat="1" ht="14.25" customHeight="1" thickBot="1">
      <c r="A52" s="179" t="s">
        <v>89</v>
      </c>
      <c r="B52" s="180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6"/>
      <c r="O52" s="25"/>
      <c r="P52" s="25"/>
      <c r="Q52" s="25"/>
      <c r="R52" s="25"/>
      <c r="S52" s="25"/>
      <c r="T52" s="25"/>
    </row>
    <row r="53" spans="1:23" ht="12.75" customHeight="1" thickBot="1">
      <c r="A53" s="221" t="s">
        <v>4</v>
      </c>
      <c r="B53" s="222"/>
      <c r="C53" s="21"/>
      <c r="D53" s="72">
        <f>SUM(D39+D46)</f>
        <v>5953.55</v>
      </c>
      <c r="E53" s="72">
        <f>SUM(E39+E46)</f>
        <v>5953.55</v>
      </c>
      <c r="F53" s="72"/>
      <c r="G53" s="39"/>
      <c r="H53" s="39"/>
      <c r="I53" s="39"/>
      <c r="J53" s="39"/>
      <c r="K53" s="72">
        <f>SUM(K46+K39)</f>
        <v>5774.79</v>
      </c>
      <c r="L53" s="72">
        <f>SUM(L39+L21+L42)</f>
        <v>178.76</v>
      </c>
      <c r="M53" s="72">
        <f>SUM(M18+M46+M39+M42+M21)</f>
        <v>5953.55</v>
      </c>
      <c r="N53" s="39"/>
      <c r="O53" s="39"/>
      <c r="P53" s="39"/>
      <c r="Q53" s="39"/>
      <c r="R53" s="161">
        <f>SUM(R18+R39)</f>
        <v>560690</v>
      </c>
      <c r="S53" s="39"/>
      <c r="T53" s="166">
        <f>SUM(T18+T21+T39+T46)</f>
        <v>1363.14</v>
      </c>
      <c r="W53" s="43"/>
    </row>
    <row r="54" spans="1:20" ht="15.75">
      <c r="A54" s="65" t="s">
        <v>44</v>
      </c>
      <c r="B54" s="183" t="s">
        <v>9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5"/>
    </row>
    <row r="55" spans="1:20" ht="15.75">
      <c r="A55" s="61" t="s">
        <v>15</v>
      </c>
      <c r="B55" s="186" t="s">
        <v>90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8"/>
    </row>
    <row r="56" spans="1:20" ht="13.5" customHeight="1">
      <c r="A56" s="61" t="s">
        <v>91</v>
      </c>
      <c r="B56" s="211" t="s">
        <v>94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3"/>
    </row>
    <row r="57" spans="1:20" s="11" customFormat="1" ht="63" customHeight="1">
      <c r="A57" s="128" t="s">
        <v>95</v>
      </c>
      <c r="B57" s="147" t="s">
        <v>53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11" customFormat="1" ht="144" customHeight="1">
      <c r="A58" s="128" t="s">
        <v>139</v>
      </c>
      <c r="B58" s="132" t="s">
        <v>143</v>
      </c>
      <c r="C58" s="2" t="s">
        <v>52</v>
      </c>
      <c r="D58" s="81">
        <v>1612.83</v>
      </c>
      <c r="E58" s="81">
        <v>1612.83</v>
      </c>
      <c r="F58" s="84" t="s">
        <v>6</v>
      </c>
      <c r="G58" s="84" t="s">
        <v>6</v>
      </c>
      <c r="H58" s="84" t="s">
        <v>6</v>
      </c>
      <c r="I58" s="84" t="s">
        <v>6</v>
      </c>
      <c r="J58" s="84" t="s">
        <v>13</v>
      </c>
      <c r="K58" s="81">
        <v>1612.83</v>
      </c>
      <c r="L58" s="15"/>
      <c r="M58" s="81">
        <v>1612.83</v>
      </c>
      <c r="N58" s="109"/>
      <c r="O58" s="109"/>
      <c r="P58" s="83">
        <v>49</v>
      </c>
      <c r="Q58" s="110" t="s">
        <v>153</v>
      </c>
      <c r="R58" s="162">
        <v>164930</v>
      </c>
      <c r="S58" s="163"/>
      <c r="T58" s="162">
        <v>390.86</v>
      </c>
    </row>
    <row r="59" spans="1:20" s="11" customFormat="1" ht="89.25" customHeight="1">
      <c r="A59" s="128" t="s">
        <v>140</v>
      </c>
      <c r="B59" s="132" t="s">
        <v>144</v>
      </c>
      <c r="C59" s="2" t="s">
        <v>54</v>
      </c>
      <c r="D59" s="81">
        <v>676.96</v>
      </c>
      <c r="E59" s="81">
        <v>676.96</v>
      </c>
      <c r="F59" s="84" t="s">
        <v>6</v>
      </c>
      <c r="G59" s="84" t="s">
        <v>6</v>
      </c>
      <c r="H59" s="84" t="s">
        <v>6</v>
      </c>
      <c r="I59" s="84" t="s">
        <v>6</v>
      </c>
      <c r="J59" s="84" t="s">
        <v>13</v>
      </c>
      <c r="K59" s="81">
        <v>676.96</v>
      </c>
      <c r="L59" s="15"/>
      <c r="M59" s="81">
        <v>676.96</v>
      </c>
      <c r="N59" s="109"/>
      <c r="O59" s="109"/>
      <c r="P59" s="83">
        <v>53</v>
      </c>
      <c r="Q59" s="110" t="s">
        <v>154</v>
      </c>
      <c r="R59" s="162">
        <v>64350</v>
      </c>
      <c r="S59" s="163"/>
      <c r="T59" s="162">
        <v>152.5</v>
      </c>
    </row>
    <row r="60" spans="1:20" s="11" customFormat="1" ht="90" customHeight="1">
      <c r="A60" s="128" t="s">
        <v>141</v>
      </c>
      <c r="B60" s="132" t="s">
        <v>145</v>
      </c>
      <c r="C60" s="2" t="s">
        <v>54</v>
      </c>
      <c r="D60" s="81">
        <v>676.96</v>
      </c>
      <c r="E60" s="81">
        <v>676.96</v>
      </c>
      <c r="F60" s="84" t="s">
        <v>6</v>
      </c>
      <c r="G60" s="84" t="s">
        <v>6</v>
      </c>
      <c r="H60" s="84" t="s">
        <v>6</v>
      </c>
      <c r="I60" s="84" t="s">
        <v>6</v>
      </c>
      <c r="J60" s="84"/>
      <c r="K60" s="81">
        <v>676.96</v>
      </c>
      <c r="L60" s="15"/>
      <c r="M60" s="81">
        <v>676.96</v>
      </c>
      <c r="N60" s="109"/>
      <c r="O60" s="109"/>
      <c r="P60" s="83">
        <v>15</v>
      </c>
      <c r="Q60" s="157" t="s">
        <v>155</v>
      </c>
      <c r="R60" s="162">
        <v>229379</v>
      </c>
      <c r="S60" s="163"/>
      <c r="T60" s="164">
        <v>543.59</v>
      </c>
    </row>
    <row r="61" spans="1:21" ht="12.75" customHeight="1">
      <c r="A61" s="179" t="s">
        <v>92</v>
      </c>
      <c r="B61" s="180"/>
      <c r="C61" s="24"/>
      <c r="D61" s="41">
        <f>SUM(D58:D60)</f>
        <v>2966.75</v>
      </c>
      <c r="E61" s="75">
        <f>SUM(E58:E60)</f>
        <v>2966.75</v>
      </c>
      <c r="F61" s="75"/>
      <c r="G61" s="75"/>
      <c r="H61" s="75"/>
      <c r="I61" s="75"/>
      <c r="J61" s="75"/>
      <c r="K61" s="41">
        <f>SUM(K58:K60)</f>
        <v>2966.75</v>
      </c>
      <c r="L61" s="41"/>
      <c r="M61" s="41">
        <f>SUM(M58:M60)</f>
        <v>2966.75</v>
      </c>
      <c r="N61" s="26"/>
      <c r="O61" s="25"/>
      <c r="P61" s="25"/>
      <c r="Q61" s="25"/>
      <c r="R61" s="129">
        <f>SUM(R58:R60)</f>
        <v>458659</v>
      </c>
      <c r="S61" s="25"/>
      <c r="T61" s="168">
        <f>SUM(T58:T60)</f>
        <v>1086.95</v>
      </c>
      <c r="U61" s="28"/>
    </row>
    <row r="62" spans="1:20" ht="12.75" customHeight="1">
      <c r="A62" s="64" t="s">
        <v>93</v>
      </c>
      <c r="B62" s="211" t="s">
        <v>35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3"/>
    </row>
    <row r="63" spans="1:20" ht="11.25" customHeight="1">
      <c r="A63" s="128"/>
      <c r="B63" s="130"/>
      <c r="C63" s="2"/>
      <c r="D63" s="81"/>
      <c r="E63" s="81"/>
      <c r="F63" s="13"/>
      <c r="G63" s="13"/>
      <c r="H63" s="13"/>
      <c r="I63" s="13"/>
      <c r="J63" s="13"/>
      <c r="K63" s="81"/>
      <c r="L63" s="81"/>
      <c r="M63" s="81"/>
      <c r="N63" s="13"/>
      <c r="O63" s="13"/>
      <c r="P63" s="13"/>
      <c r="Q63" s="104"/>
      <c r="R63" s="13"/>
      <c r="S63" s="13"/>
      <c r="T63" s="13"/>
    </row>
    <row r="64" spans="1:21" ht="9" customHeight="1">
      <c r="A64" s="214" t="s">
        <v>96</v>
      </c>
      <c r="B64" s="215"/>
      <c r="C64" s="112"/>
      <c r="D64" s="112"/>
      <c r="E64" s="113"/>
      <c r="F64" s="114"/>
      <c r="G64" s="114"/>
      <c r="H64" s="114"/>
      <c r="I64" s="114"/>
      <c r="J64" s="114"/>
      <c r="K64" s="115"/>
      <c r="L64" s="112"/>
      <c r="M64" s="115"/>
      <c r="N64" s="112"/>
      <c r="O64" s="112"/>
      <c r="P64" s="112"/>
      <c r="Q64" s="112"/>
      <c r="R64" s="112"/>
      <c r="S64" s="112"/>
      <c r="T64" s="112"/>
      <c r="U64" s="28"/>
    </row>
    <row r="65" spans="1:21" ht="12">
      <c r="A65" s="64" t="s">
        <v>97</v>
      </c>
      <c r="B65" s="193" t="s">
        <v>34</v>
      </c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5"/>
    </row>
    <row r="66" spans="1:21" ht="9" customHeight="1">
      <c r="A66" s="116"/>
      <c r="B66" s="117"/>
      <c r="C66" s="118"/>
      <c r="D66" s="119"/>
      <c r="E66" s="119"/>
      <c r="F66" s="120"/>
      <c r="G66" s="120"/>
      <c r="H66" s="120"/>
      <c r="I66" s="120"/>
      <c r="J66" s="120"/>
      <c r="K66" s="121"/>
      <c r="L66" s="119"/>
      <c r="M66" s="119"/>
      <c r="N66" s="122"/>
      <c r="O66" s="122"/>
      <c r="P66" s="122"/>
      <c r="Q66" s="123"/>
      <c r="R66" s="122"/>
      <c r="S66" s="122"/>
      <c r="T66" s="122"/>
      <c r="U66" s="28"/>
    </row>
    <row r="67" spans="1:21" ht="12">
      <c r="A67" s="179" t="s">
        <v>98</v>
      </c>
      <c r="B67" s="180"/>
      <c r="C67" s="31"/>
      <c r="D67" s="42"/>
      <c r="E67" s="54"/>
      <c r="F67" s="127"/>
      <c r="G67" s="30"/>
      <c r="H67" s="30"/>
      <c r="I67" s="30"/>
      <c r="J67" s="30"/>
      <c r="K67" s="31"/>
      <c r="L67" s="42"/>
      <c r="M67" s="42"/>
      <c r="N67" s="31"/>
      <c r="O67" s="31"/>
      <c r="P67" s="31"/>
      <c r="Q67" s="31"/>
      <c r="R67" s="31"/>
      <c r="S67" s="31"/>
      <c r="T67" s="31"/>
      <c r="U67" s="28"/>
    </row>
    <row r="68" spans="1:21" ht="12" customHeight="1">
      <c r="A68" s="64" t="s">
        <v>100</v>
      </c>
      <c r="B68" s="211" t="s">
        <v>99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3"/>
      <c r="U68" s="28"/>
    </row>
    <row r="69" spans="1:21" ht="12.75" customHeight="1">
      <c r="A69" s="126"/>
      <c r="B69" s="147"/>
      <c r="C69" s="13"/>
      <c r="D69" s="51"/>
      <c r="E69" s="51"/>
      <c r="F69" s="13"/>
      <c r="G69" s="13"/>
      <c r="H69" s="13"/>
      <c r="I69" s="13"/>
      <c r="J69" s="13"/>
      <c r="K69" s="51"/>
      <c r="L69" s="51"/>
      <c r="M69" s="51"/>
      <c r="N69" s="13"/>
      <c r="O69" s="13"/>
      <c r="P69" s="51"/>
      <c r="Q69" s="104"/>
      <c r="R69" s="51"/>
      <c r="S69" s="51"/>
      <c r="T69" s="51"/>
      <c r="U69" s="28"/>
    </row>
    <row r="70" spans="1:21" ht="12">
      <c r="A70" s="179" t="s">
        <v>101</v>
      </c>
      <c r="B70" s="180"/>
      <c r="C70" s="31"/>
      <c r="D70" s="42"/>
      <c r="E70" s="75"/>
      <c r="F70" s="76"/>
      <c r="G70" s="30"/>
      <c r="H70" s="30"/>
      <c r="I70" s="30"/>
      <c r="J70" s="30"/>
      <c r="K70" s="42"/>
      <c r="L70" s="41"/>
      <c r="M70" s="42"/>
      <c r="N70" s="31"/>
      <c r="O70" s="31"/>
      <c r="P70" s="31"/>
      <c r="Q70" s="31"/>
      <c r="R70" s="31"/>
      <c r="S70" s="31"/>
      <c r="T70" s="169"/>
      <c r="U70" s="28"/>
    </row>
    <row r="71" spans="1:20" ht="12">
      <c r="A71" s="64" t="s">
        <v>102</v>
      </c>
      <c r="B71" s="193" t="s">
        <v>36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5"/>
    </row>
    <row r="72" spans="1:20" ht="85.5" customHeight="1">
      <c r="A72" s="126" t="s">
        <v>103</v>
      </c>
      <c r="B72" s="132" t="s">
        <v>142</v>
      </c>
      <c r="C72" s="2"/>
      <c r="D72" s="81">
        <v>2132.93</v>
      </c>
      <c r="E72" s="81">
        <v>2132.93</v>
      </c>
      <c r="F72" s="81"/>
      <c r="G72" s="84"/>
      <c r="H72" s="84"/>
      <c r="I72" s="84"/>
      <c r="J72" s="84"/>
      <c r="K72" s="81"/>
      <c r="L72" s="83">
        <v>2132.93</v>
      </c>
      <c r="M72" s="81">
        <v>2132.93</v>
      </c>
      <c r="N72" s="83"/>
      <c r="O72" s="83"/>
      <c r="P72" s="83"/>
      <c r="Q72" s="170">
        <v>75</v>
      </c>
      <c r="R72" s="3"/>
      <c r="S72" s="3"/>
      <c r="T72" s="12"/>
    </row>
    <row r="73" spans="1:20" ht="97.5" customHeight="1">
      <c r="A73" s="126" t="s">
        <v>104</v>
      </c>
      <c r="B73" s="132" t="s">
        <v>147</v>
      </c>
      <c r="C73" s="2" t="s">
        <v>148</v>
      </c>
      <c r="D73" s="81">
        <v>541.67</v>
      </c>
      <c r="E73" s="81">
        <v>541.67</v>
      </c>
      <c r="F73" s="81"/>
      <c r="G73" s="84"/>
      <c r="H73" s="84"/>
      <c r="I73" s="84"/>
      <c r="J73" s="84"/>
      <c r="K73" s="81">
        <v>541.67</v>
      </c>
      <c r="L73" s="83"/>
      <c r="M73" s="81">
        <v>541.67</v>
      </c>
      <c r="N73" s="83"/>
      <c r="O73" s="83"/>
      <c r="P73" s="83"/>
      <c r="Q73" s="170">
        <v>76</v>
      </c>
      <c r="R73" s="3"/>
      <c r="S73" s="3"/>
      <c r="T73" s="12"/>
    </row>
    <row r="74" spans="1:20" ht="11.25" customHeight="1">
      <c r="A74" s="179" t="s">
        <v>40</v>
      </c>
      <c r="B74" s="180"/>
      <c r="C74" s="27"/>
      <c r="D74" s="42">
        <f>SUM(D72:D73)</f>
        <v>2674.6</v>
      </c>
      <c r="E74" s="42">
        <f>SUM(E72:E73)</f>
        <v>2674.6</v>
      </c>
      <c r="F74" s="42"/>
      <c r="G74" s="31"/>
      <c r="H74" s="31"/>
      <c r="I74" s="31"/>
      <c r="J74" s="31"/>
      <c r="K74" s="42">
        <f>SUM(K72:K73)</f>
        <v>541.67</v>
      </c>
      <c r="L74" s="42">
        <f>SUM(L72:L73)</f>
        <v>2132.93</v>
      </c>
      <c r="M74" s="42">
        <f>SUM(M72:M73)</f>
        <v>2674.6</v>
      </c>
      <c r="N74" s="27"/>
      <c r="O74" s="27"/>
      <c r="P74" s="27"/>
      <c r="Q74" s="27"/>
      <c r="R74" s="27"/>
      <c r="S74" s="27"/>
      <c r="T74" s="31"/>
    </row>
    <row r="75" spans="1:20" ht="12">
      <c r="A75" s="64" t="s">
        <v>105</v>
      </c>
      <c r="B75" s="189" t="s">
        <v>37</v>
      </c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1"/>
    </row>
    <row r="76" spans="1:20" ht="12">
      <c r="A76" s="63" t="s">
        <v>106</v>
      </c>
      <c r="B76" s="3"/>
      <c r="C76" s="3"/>
      <c r="D76" s="3"/>
      <c r="E76" s="1" t="s">
        <v>6</v>
      </c>
      <c r="F76" s="1" t="s">
        <v>6</v>
      </c>
      <c r="G76" s="1" t="s">
        <v>6</v>
      </c>
      <c r="H76" s="1" t="s">
        <v>6</v>
      </c>
      <c r="I76" s="1" t="s">
        <v>6</v>
      </c>
      <c r="J76" s="1" t="s">
        <v>13</v>
      </c>
      <c r="K76" s="3"/>
      <c r="L76" s="3"/>
      <c r="M76" s="8"/>
      <c r="N76" s="8"/>
      <c r="O76" s="3"/>
      <c r="P76" s="3"/>
      <c r="Q76" s="3"/>
      <c r="R76" s="3"/>
      <c r="S76" s="3"/>
      <c r="T76" s="12"/>
    </row>
    <row r="77" spans="1:21" ht="12.75" thickBot="1">
      <c r="A77" s="177" t="s">
        <v>107</v>
      </c>
      <c r="B77" s="178"/>
      <c r="C77" s="24"/>
      <c r="D77" s="35"/>
      <c r="E77" s="35"/>
      <c r="F77" s="35"/>
      <c r="G77" s="35"/>
      <c r="H77" s="35"/>
      <c r="I77" s="35"/>
      <c r="J77" s="35"/>
      <c r="K77" s="25"/>
      <c r="L77" s="25"/>
      <c r="M77" s="26"/>
      <c r="N77" s="26"/>
      <c r="O77" s="25"/>
      <c r="P77" s="25"/>
      <c r="Q77" s="25"/>
      <c r="R77" s="25"/>
      <c r="S77" s="25"/>
      <c r="T77" s="22"/>
      <c r="U77" s="28"/>
    </row>
    <row r="78" spans="1:21" ht="13.5" customHeight="1" thickBot="1">
      <c r="A78" s="203" t="s">
        <v>5</v>
      </c>
      <c r="B78" s="204"/>
      <c r="C78" s="36"/>
      <c r="D78" s="48">
        <f>SUM(D61+D64+D67+D70+D74)</f>
        <v>5641.35</v>
      </c>
      <c r="E78" s="134">
        <f>SUM(E61+E64+E67+D70+E74)</f>
        <v>5641.35</v>
      </c>
      <c r="F78" s="48">
        <f>SUM(F74+F70)</f>
        <v>0</v>
      </c>
      <c r="G78" s="40"/>
      <c r="H78" s="40"/>
      <c r="I78" s="40"/>
      <c r="J78" s="48"/>
      <c r="K78" s="48">
        <f>SUM(K74+K70+K61+K64)</f>
        <v>3508.42</v>
      </c>
      <c r="L78" s="48">
        <f>SUM(L61+L64+L67+L74)</f>
        <v>2132.93</v>
      </c>
      <c r="M78" s="48">
        <f>SUM(M61+M64+M67+M70+M74)</f>
        <v>5641.35</v>
      </c>
      <c r="N78" s="40"/>
      <c r="O78" s="40"/>
      <c r="P78" s="40"/>
      <c r="Q78" s="40"/>
      <c r="R78" s="175">
        <f>SUM(R61+R70)</f>
        <v>458659</v>
      </c>
      <c r="S78" s="40"/>
      <c r="T78" s="165">
        <f>SUM(T61+T70)</f>
        <v>1086.95</v>
      </c>
      <c r="U78" s="28"/>
    </row>
    <row r="79" spans="1:21" ht="17.25" customHeight="1" thickBot="1">
      <c r="A79" s="67" t="s">
        <v>48</v>
      </c>
      <c r="B79" s="37" t="s">
        <v>41</v>
      </c>
      <c r="C79" s="33"/>
      <c r="D79" s="105">
        <f>D53+D78</f>
        <v>11594.900000000001</v>
      </c>
      <c r="E79" s="106">
        <f>E53+E78</f>
        <v>11594.900000000001</v>
      </c>
      <c r="F79" s="106">
        <f>SUM(F78+F53)</f>
        <v>0</v>
      </c>
      <c r="G79" s="38"/>
      <c r="H79" s="38"/>
      <c r="I79" s="45"/>
      <c r="J79" s="73"/>
      <c r="K79" s="105">
        <f>SUM(K78+K53)</f>
        <v>9283.21</v>
      </c>
      <c r="L79" s="105">
        <f>L53+L78</f>
        <v>2311.6899999999996</v>
      </c>
      <c r="M79" s="105">
        <f>SUM(M53+M78)</f>
        <v>11594.900000000001</v>
      </c>
      <c r="N79" s="107"/>
      <c r="O79" s="33"/>
      <c r="P79" s="33"/>
      <c r="Q79" s="33"/>
      <c r="R79" s="176">
        <f>SUM(R53+R78)</f>
        <v>1019349</v>
      </c>
      <c r="S79" s="158"/>
      <c r="T79" s="159">
        <f>SUM(T53+T78)</f>
        <v>2450.09</v>
      </c>
      <c r="U79" s="28"/>
    </row>
    <row r="80" spans="1:21" ht="3" customHeight="1" hidden="1" thickBot="1">
      <c r="A80" s="135"/>
      <c r="B80" s="136"/>
      <c r="C80" s="137"/>
      <c r="D80" s="138"/>
      <c r="E80" s="139"/>
      <c r="F80" s="139"/>
      <c r="G80" s="140"/>
      <c r="H80" s="140"/>
      <c r="I80" s="141"/>
      <c r="J80" s="142"/>
      <c r="K80" s="138"/>
      <c r="L80" s="138"/>
      <c r="M80" s="138"/>
      <c r="N80" s="143"/>
      <c r="O80" s="56"/>
      <c r="P80" s="56"/>
      <c r="Q80" s="56"/>
      <c r="R80" s="144"/>
      <c r="S80" s="56"/>
      <c r="T80" s="145"/>
      <c r="U80" s="28"/>
    </row>
    <row r="81" spans="1:20" ht="32.25" customHeight="1">
      <c r="A81" s="219" t="s">
        <v>38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57"/>
      <c r="O81" s="57"/>
      <c r="P81" s="57"/>
      <c r="Q81" s="57"/>
      <c r="R81" s="57"/>
      <c r="S81" s="57"/>
      <c r="T81" s="57"/>
    </row>
    <row r="82" spans="1:20" ht="12">
      <c r="A82" s="68"/>
      <c r="B82" s="79" t="s">
        <v>39</v>
      </c>
      <c r="C82" s="79"/>
      <c r="D82" s="79"/>
      <c r="E82" s="79"/>
      <c r="F82" s="79"/>
      <c r="G82" s="79"/>
      <c r="I82" s="16"/>
      <c r="J82" s="16"/>
      <c r="K82" s="16"/>
      <c r="L82" s="16"/>
      <c r="M82" s="17"/>
      <c r="N82" s="17"/>
      <c r="O82" s="16"/>
      <c r="P82" s="16"/>
      <c r="Q82" s="16"/>
      <c r="R82" s="16"/>
      <c r="S82" s="16"/>
      <c r="T82" s="14"/>
    </row>
    <row r="83" spans="1:20" ht="12">
      <c r="A83" s="68"/>
      <c r="B83" s="218" t="s">
        <v>108</v>
      </c>
      <c r="C83" s="218"/>
      <c r="D83" s="218"/>
      <c r="E83" s="218"/>
      <c r="F83" s="218"/>
      <c r="G83" s="218"/>
      <c r="I83" s="16"/>
      <c r="J83" s="16"/>
      <c r="K83" s="16"/>
      <c r="L83" s="16"/>
      <c r="M83" s="17"/>
      <c r="N83" s="17"/>
      <c r="O83" s="16"/>
      <c r="P83" s="16"/>
      <c r="Q83" s="16"/>
      <c r="R83" s="16"/>
      <c r="S83" s="16"/>
      <c r="T83" s="14"/>
    </row>
    <row r="84" spans="1:20" ht="12">
      <c r="A84" s="68"/>
      <c r="B84" s="46"/>
      <c r="C84" s="46"/>
      <c r="D84" s="46"/>
      <c r="E84" s="46"/>
      <c r="F84" s="46"/>
      <c r="G84" s="46"/>
      <c r="I84" s="16"/>
      <c r="J84" s="16"/>
      <c r="K84" s="16"/>
      <c r="L84" s="16"/>
      <c r="M84" s="17"/>
      <c r="N84" s="17"/>
      <c r="O84" s="16"/>
      <c r="P84" s="16"/>
      <c r="Q84" s="16"/>
      <c r="R84" s="16"/>
      <c r="S84" s="16"/>
      <c r="T84" s="14"/>
    </row>
    <row r="85" spans="1:20" ht="12.75">
      <c r="A85" s="217" t="s">
        <v>151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19"/>
      <c r="O85" s="19"/>
      <c r="P85" s="19"/>
      <c r="Q85" s="19"/>
      <c r="R85" s="19"/>
      <c r="S85" s="19"/>
      <c r="T85" s="20"/>
    </row>
    <row r="86" spans="1:20" ht="10.5" customHeight="1">
      <c r="A86" s="69"/>
      <c r="C86" s="18"/>
      <c r="D86" s="20"/>
      <c r="E86" s="20"/>
      <c r="F86" s="18"/>
      <c r="G86" s="20"/>
      <c r="H86" s="216" t="s">
        <v>2</v>
      </c>
      <c r="I86" s="216"/>
      <c r="J86" s="216" t="s">
        <v>150</v>
      </c>
      <c r="K86" s="216"/>
      <c r="L86" s="216"/>
      <c r="M86" s="216"/>
      <c r="N86" s="20"/>
      <c r="O86" s="20"/>
      <c r="P86" s="20"/>
      <c r="Q86" s="20"/>
      <c r="R86" s="20"/>
      <c r="S86" s="20"/>
      <c r="T86" s="4"/>
    </row>
  </sheetData>
  <sheetProtection/>
  <mergeCells count="71">
    <mergeCell ref="A18:B18"/>
    <mergeCell ref="N10:O11"/>
    <mergeCell ref="F11:F12"/>
    <mergeCell ref="L10:L12"/>
    <mergeCell ref="H11:I11"/>
    <mergeCell ref="K9:L9"/>
    <mergeCell ref="B14:T14"/>
    <mergeCell ref="B15:T15"/>
    <mergeCell ref="M1:T1"/>
    <mergeCell ref="M2:T2"/>
    <mergeCell ref="G3:J3"/>
    <mergeCell ref="A7:Q7"/>
    <mergeCell ref="A9:A12"/>
    <mergeCell ref="G11:G12"/>
    <mergeCell ref="S9:S12"/>
    <mergeCell ref="K10:K12"/>
    <mergeCell ref="M3:S3"/>
    <mergeCell ref="B3:E3"/>
    <mergeCell ref="A6:T6"/>
    <mergeCell ref="B9:B12"/>
    <mergeCell ref="E10:J10"/>
    <mergeCell ref="C9:C12"/>
    <mergeCell ref="D10:D12"/>
    <mergeCell ref="J11:J12"/>
    <mergeCell ref="M4:S4"/>
    <mergeCell ref="D9:J9"/>
    <mergeCell ref="A53:B53"/>
    <mergeCell ref="A46:B46"/>
    <mergeCell ref="B50:T50"/>
    <mergeCell ref="B56:T56"/>
    <mergeCell ref="E11:E12"/>
    <mergeCell ref="T9:T12"/>
    <mergeCell ref="R9:R12"/>
    <mergeCell ref="B19:T19"/>
    <mergeCell ref="J86:M86"/>
    <mergeCell ref="A85:M85"/>
    <mergeCell ref="H86:I86"/>
    <mergeCell ref="B68:T68"/>
    <mergeCell ref="B62:T62"/>
    <mergeCell ref="B65:U65"/>
    <mergeCell ref="B83:G83"/>
    <mergeCell ref="B71:T71"/>
    <mergeCell ref="A81:M81"/>
    <mergeCell ref="A74:B74"/>
    <mergeCell ref="A78:B78"/>
    <mergeCell ref="A8:Q8"/>
    <mergeCell ref="M10:M12"/>
    <mergeCell ref="A52:B52"/>
    <mergeCell ref="M9:O9"/>
    <mergeCell ref="P9:P12"/>
    <mergeCell ref="Q9:Q12"/>
    <mergeCell ref="B22:T22"/>
    <mergeCell ref="B43:T43"/>
    <mergeCell ref="A64:B64"/>
    <mergeCell ref="M5:S5"/>
    <mergeCell ref="A70:B70"/>
    <mergeCell ref="A39:B39"/>
    <mergeCell ref="B40:T40"/>
    <mergeCell ref="B47:T47"/>
    <mergeCell ref="B16:T16"/>
    <mergeCell ref="A21:B21"/>
    <mergeCell ref="A49:B49"/>
    <mergeCell ref="B25:T25"/>
    <mergeCell ref="A61:B61"/>
    <mergeCell ref="A77:B77"/>
    <mergeCell ref="A67:B67"/>
    <mergeCell ref="A24:B24"/>
    <mergeCell ref="B54:T54"/>
    <mergeCell ref="B55:T55"/>
    <mergeCell ref="A42:B42"/>
    <mergeCell ref="B75:T75"/>
  </mergeCells>
  <printOptions horizontalCentered="1"/>
  <pageMargins left="0.31496062992125984" right="0.11811023622047245" top="0.7086614173228347" bottom="0.3937007874015748" header="0.4724409448818898" footer="0.2362204724409449"/>
  <pageSetup fitToHeight="6" horizontalDpi="600" verticalDpi="600" orientation="landscape" paperSize="9" scale="80" r:id="rId1"/>
  <rowBreaks count="5" manualBreakCount="5">
    <brk id="26" max="255" man="1"/>
    <brk id="31" max="26" man="1"/>
    <brk id="36" max="255" man="1"/>
    <brk id="53" max="20" man="1"/>
    <brk id="70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Пользователь Windows</cp:lastModifiedBy>
  <cp:lastPrinted>2018-05-07T10:37:15Z</cp:lastPrinted>
  <dcterms:created xsi:type="dcterms:W3CDTF">2011-09-13T12:33:42Z</dcterms:created>
  <dcterms:modified xsi:type="dcterms:W3CDTF">2018-05-10T09:59:34Z</dcterms:modified>
  <cp:category/>
  <cp:version/>
  <cp:contentType/>
  <cp:contentStatus/>
</cp:coreProperties>
</file>