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65" windowWidth="12390" windowHeight="9075" activeTab="0"/>
  </bookViews>
  <sheets>
    <sheet name="дод 9 (с)" sheetId="1" r:id="rId1"/>
    <sheet name="Лист1" sheetId="2" r:id="rId2"/>
  </sheets>
  <definedNames>
    <definedName name="_xlfn.AGGREGATE" hidden="1">#NAME?</definedName>
    <definedName name="_xlnm.Print_Titles" localSheetId="0">'дод 9 (с)'!$10:$14</definedName>
    <definedName name="_xlnm.Print_Area" localSheetId="0">'дод 9 (с)'!$A$1:$U$70</definedName>
  </definedNames>
  <calcPr fullCalcOnLoad="1"/>
</workbook>
</file>

<file path=xl/sharedStrings.xml><?xml version="1.0" encoding="utf-8"?>
<sst xmlns="http://schemas.openxmlformats.org/spreadsheetml/2006/main" count="90" uniqueCount="65">
  <si>
    <t>Загальний фонд</t>
  </si>
  <si>
    <t>Спеціальний фонд</t>
  </si>
  <si>
    <t>Разом</t>
  </si>
  <si>
    <t>Всього</t>
  </si>
  <si>
    <t>видатки споживання</t>
  </si>
  <si>
    <t>видатки розвитку</t>
  </si>
  <si>
    <t>грн.</t>
  </si>
  <si>
    <t>Збереження природно-заповідного фонду</t>
  </si>
  <si>
    <t>Всього видатків</t>
  </si>
  <si>
    <t>Найменування
згідно з типовою програмною класифікацією видатків та кредитування місцевого бюджету</t>
  </si>
  <si>
    <t>Проведення заходів щодо пропаганди охорони навколишнього природного середовища:</t>
  </si>
  <si>
    <t>Проведення науково-технічних конференцій і семінарів щодо пропаганди охорони навколишнього природного середовища, видання поліграфічної продукції з екологічної тематики:</t>
  </si>
  <si>
    <t>Проведення спеціальних заходів, спрямованих на запобігання знищенню чи пошкодженню природних комплексів територій та об'єктів природно-заповідного фонду на території міста Суми:</t>
  </si>
  <si>
    <t>Заходи щодо відновлення і підтримання сприятливого гідрологічного режиму та санітарного стану водних об'єктів:</t>
  </si>
  <si>
    <t>Загальна кошторисна вартість заходу</t>
  </si>
  <si>
    <t>Поповнення експозицій рідкісних та зникаючих рослин і тварин у ботанічнму саду місцевого значення «Юннатівський»</t>
  </si>
  <si>
    <t>Утримання ботанічного саду місцевого значення «Юннатівський»</t>
  </si>
  <si>
    <t>Придбання спеціального обладнання для проведення науково-дослідницьких робіт у ботанічному саду місцевого значення «Юннатівський»</t>
  </si>
  <si>
    <t>Проведення для містян та гостей міста Суми заходів екологічного і природоохоронного напрямку</t>
  </si>
  <si>
    <t>Діяльність щодо збереження видів тварин і рослин, занесених до Червоної книги України, поліпшення середовища їх перебування чи зростання, створення належних умов для розмноження у природних умовах, розведення та розселення у ботанічному саду місцевого значення «Юннатівський»</t>
  </si>
  <si>
    <t>Відновлення газонів у ботанічному саду місцевого значення «Юннатівський»</t>
  </si>
  <si>
    <t>Будівництво, обладнання, реконструкція і розширення приміщень, призначених для проведення науково - дослідних робіт, пропаганди природоохоронних знань і створення експозицій, а також інших об’єктів, а також утримання об'єктів природно-заповідного фонду міста Суми:</t>
  </si>
  <si>
    <t>Санітарне утримання парку - пам’ятки садово - паркового мистецтва місцевого значення «Басівський»</t>
  </si>
  <si>
    <t>Проведення благоустрою у прибережних смугах річок Псел, Стрілка,Сумка, оз. Чеха та інших водних об’єктів, очищення русел річок</t>
  </si>
  <si>
    <t>Роботи, пов’язані з поліпшенням технічного стану та благоустрою водойм</t>
  </si>
  <si>
    <t>Поліпшення технічного стану та благоустрою водойм (розчищення озер, малих річок, каналів та інших водойм)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</si>
  <si>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</si>
  <si>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</si>
  <si>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0540</t>
  </si>
  <si>
    <t>Природоохоронні заходи за рахунок цільових фондів</t>
  </si>
  <si>
    <t>0520</t>
  </si>
  <si>
    <t>Сумський міський голова</t>
  </si>
  <si>
    <t>О.М. Лисенко</t>
  </si>
  <si>
    <t xml:space="preserve"> ____________  </t>
  </si>
  <si>
    <t>Садіння нових дерев та кущів на території об’єктів природно - заповідного фонду: пам’ятка природи «Липові насадження», парку-пам’ятки садово - паркового мистецтва «Басівський»</t>
  </si>
  <si>
    <t>Улаштування пристовбурної лунки  біля пам’ятки природи «Дуб» на                                            вул. Петропавлівська</t>
  </si>
  <si>
    <t xml:space="preserve">                   Перелік природоохоронних заходів на 2018 рік</t>
  </si>
  <si>
    <t>Проведення для дітей та молоді акцій та конкурсів екологічного і природоохоронного напрямку</t>
  </si>
  <si>
    <t>КТПКВКМБ - 8320</t>
  </si>
  <si>
    <t>КТПКВКМБ - 8340</t>
  </si>
  <si>
    <t>Підготовка і видання поліграфічної продукції щодо пропаганди охорони навколишнього природного середовища</t>
  </si>
  <si>
    <t>Видання інформаційно-освітнього екологічного бюлетеня Сумської міської ради «Екологічний орієнтир»</t>
  </si>
  <si>
    <t>Санітарне утримання парку - пам’ятки садово - паркового мистецтва  місцевого значення «Басівський»</t>
  </si>
  <si>
    <t>Облаштування території (доріжок, огорожі тощо) ботанічного саду місцевого значення «Юннатівський»</t>
  </si>
  <si>
    <t>Проведення у позашкільному вихованні освітніх акцій, проектів семінарів, лекцій та екскурсій з питань екології та охорони природи</t>
  </si>
  <si>
    <t>02 Виконавчий комітет Сумської міської ради</t>
  </si>
  <si>
    <t>06 Управління  освіти і науки Сумської міської ради</t>
  </si>
  <si>
    <t>12 Департамент інфраструктури міста Сумської міської ради</t>
  </si>
  <si>
    <t>37 Департамент фінансів, економіки та інвестицій Сумської міської ради</t>
  </si>
  <si>
    <t>до  рішення Сумської  міської  ради</t>
  </si>
  <si>
    <t xml:space="preserve">Внесено змін (спеціальний фонд), +,- </t>
  </si>
  <si>
    <t>Всього видатків з урахуванням змін</t>
  </si>
  <si>
    <t xml:space="preserve">«Про    внесення   змін  і  доповнень </t>
  </si>
  <si>
    <t>до  міського   бюджету  на 2018 рік»</t>
  </si>
  <si>
    <t xml:space="preserve">Діяльність щодо збереження видів тварин і рослин, занесених до Червоної книги України, поліпшення середовища їх перебування чи зростання, створення належних умов для розмноження у природних умовах, розведення та розселення: </t>
  </si>
  <si>
    <t>Придбання спеціального обладнання, транспортних засобів і засобів зв’язку, віднесених до природоохоронних установ:</t>
  </si>
  <si>
    <t>Внесення змін до Схеми санітарної очистки  м. Суми</t>
  </si>
  <si>
    <t>Улаштування пристовбурної лунки біля пам’ятки природи "Дуб" на               вул. Герасима Кондратьєва (Кірова)</t>
  </si>
  <si>
    <t>Забезпечення екологічно безпечного збирання, перевезення, зберігання, оброблення, утилізації видалення, знешкодження і захоронення відходів:</t>
  </si>
  <si>
    <t>Виконавець: Співакова Л.І.</t>
  </si>
  <si>
    <t>від                      2018 року №       -МР</t>
  </si>
  <si>
    <t>Санітарне утримання, догляд за пам’ятками природи «Липові насадження», «Дуби» на вулицях Олександра Аніщенка (Антонова), Герасима Кондратьєва (Кірова), Петропавлівська</t>
  </si>
  <si>
    <t>Догляд за насадженнями парку - пам’ятки садово - паркового мистецтва  місцевого значення «Басівський»</t>
  </si>
  <si>
    <t xml:space="preserve">Очищення водойми  парку – пам’ятки садово-паркового мистецтва місцевого значення «Басівський» від сміття, повалених дерев та гілок </t>
  </si>
  <si>
    <t xml:space="preserve">Додаток  № 5 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</si>
</sst>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#,##0.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[$-FC19]d\ mmmm\ yyyy\ \г\."/>
  </numFmts>
  <fonts count="49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8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8"/>
      <name val="Times New Roman"/>
      <family val="1"/>
    </font>
    <font>
      <sz val="22"/>
      <name val="Times New Roman"/>
      <family val="1"/>
    </font>
    <font>
      <sz val="26"/>
      <name val="Times New Roman"/>
      <family val="1"/>
    </font>
    <font>
      <b/>
      <sz val="26"/>
      <name val="Times New Roman"/>
      <family val="1"/>
    </font>
    <font>
      <b/>
      <sz val="16"/>
      <name val="Times New Roman"/>
      <family val="1"/>
    </font>
    <font>
      <b/>
      <sz val="24"/>
      <name val="Times New Roman"/>
      <family val="1"/>
    </font>
    <font>
      <sz val="16"/>
      <name val="Times New Roman"/>
      <family val="1"/>
    </font>
    <font>
      <b/>
      <sz val="28"/>
      <name val="Times New Roman"/>
      <family val="1"/>
    </font>
    <font>
      <sz val="24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0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1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47" fillId="26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48" fillId="13" borderId="0" applyNumberFormat="0" applyBorder="0" applyAlignment="0" applyProtection="0"/>
    <xf numFmtId="0" fontId="19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25" fillId="0" borderId="0" xfId="0" applyNumberFormat="1" applyFont="1" applyFill="1" applyAlignment="1" applyProtection="1">
      <alignment/>
      <protection/>
    </xf>
    <xf numFmtId="0" fontId="25" fillId="0" borderId="0" xfId="0" applyFont="1" applyFill="1" applyAlignment="1">
      <alignment/>
    </xf>
    <xf numFmtId="0" fontId="27" fillId="0" borderId="0" xfId="0" applyNumberFormat="1" applyFont="1" applyFill="1" applyAlignment="1" applyProtection="1">
      <alignment/>
      <protection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8" fillId="0" borderId="0" xfId="0" applyNumberFormat="1" applyFont="1" applyFill="1" applyAlignment="1" applyProtection="1">
      <alignment vertical="center"/>
      <protection/>
    </xf>
    <xf numFmtId="0" fontId="28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31" fillId="0" borderId="0" xfId="0" applyNumberFormat="1" applyFont="1" applyFill="1" applyAlignment="1" applyProtection="1">
      <alignment/>
      <protection/>
    </xf>
    <xf numFmtId="3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NumberFormat="1" applyFont="1" applyFill="1" applyBorder="1" applyAlignment="1" applyProtection="1">
      <alignment vertical="center" wrapText="1"/>
      <protection/>
    </xf>
    <xf numFmtId="0" fontId="31" fillId="0" borderId="0" xfId="0" applyFont="1" applyFill="1" applyAlignment="1">
      <alignment/>
    </xf>
    <xf numFmtId="3" fontId="24" fillId="0" borderId="0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Alignment="1" applyProtection="1">
      <alignment horizontal="center"/>
      <protection/>
    </xf>
    <xf numFmtId="0" fontId="25" fillId="0" borderId="0" xfId="0" applyNumberFormat="1" applyFont="1" applyFill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 wrapText="1"/>
      <protection/>
    </xf>
    <xf numFmtId="0" fontId="4" fillId="0" borderId="12" xfId="0" applyFont="1" applyFill="1" applyBorder="1" applyAlignment="1">
      <alignment horizontal="left" vertical="center" wrapText="1"/>
    </xf>
    <xf numFmtId="4" fontId="30" fillId="0" borderId="12" xfId="95" applyNumberFormat="1" applyFont="1" applyFill="1" applyBorder="1" applyAlignment="1">
      <alignment vertical="center"/>
      <protection/>
    </xf>
    <xf numFmtId="4" fontId="4" fillId="0" borderId="12" xfId="0" applyNumberFormat="1" applyFont="1" applyFill="1" applyBorder="1" applyAlignment="1">
      <alignment horizontal="right" vertical="center" wrapText="1"/>
    </xf>
    <xf numFmtId="4" fontId="33" fillId="0" borderId="12" xfId="95" applyNumberFormat="1" applyFont="1" applyFill="1" applyBorder="1" applyAlignment="1">
      <alignment vertical="center"/>
      <protection/>
    </xf>
    <xf numFmtId="4" fontId="4" fillId="0" borderId="12" xfId="95" applyNumberFormat="1" applyFont="1" applyFill="1" applyBorder="1" applyAlignment="1">
      <alignment vertical="center"/>
      <protection/>
    </xf>
    <xf numFmtId="4" fontId="33" fillId="0" borderId="12" xfId="0" applyNumberFormat="1" applyFont="1" applyFill="1" applyBorder="1" applyAlignment="1">
      <alignment horizontal="right" vertical="center" wrapText="1"/>
    </xf>
    <xf numFmtId="4" fontId="32" fillId="0" borderId="12" xfId="95" applyNumberFormat="1" applyFont="1" applyFill="1" applyBorder="1" applyAlignment="1">
      <alignment vertical="center"/>
      <protection/>
    </xf>
    <xf numFmtId="0" fontId="4" fillId="0" borderId="0" xfId="0" applyFont="1" applyFill="1" applyBorder="1" applyAlignment="1">
      <alignment horizontal="left" vertical="center" wrapText="1"/>
    </xf>
    <xf numFmtId="4" fontId="4" fillId="0" borderId="0" xfId="95" applyNumberFormat="1" applyFont="1" applyFill="1" applyBorder="1" applyAlignment="1">
      <alignment vertical="center"/>
      <protection/>
    </xf>
    <xf numFmtId="4" fontId="4" fillId="0" borderId="0" xfId="0" applyNumberFormat="1" applyFont="1" applyFill="1" applyBorder="1" applyAlignment="1">
      <alignment horizontal="right" vertical="center" wrapText="1"/>
    </xf>
    <xf numFmtId="0" fontId="35" fillId="0" borderId="0" xfId="0" applyFont="1" applyFill="1" applyBorder="1" applyAlignment="1">
      <alignment horizontal="left" vertical="center"/>
    </xf>
    <xf numFmtId="0" fontId="36" fillId="0" borderId="0" xfId="0" applyNumberFormat="1" applyFont="1" applyFill="1" applyAlignment="1" applyProtection="1">
      <alignment vertical="center"/>
      <protection/>
    </xf>
    <xf numFmtId="0" fontId="36" fillId="0" borderId="0" xfId="0" applyFont="1" applyFill="1" applyAlignment="1">
      <alignment horizontal="left" wrapText="1"/>
    </xf>
    <xf numFmtId="4" fontId="37" fillId="0" borderId="0" xfId="95" applyNumberFormat="1" applyFont="1" applyFill="1" applyBorder="1" applyAlignment="1">
      <alignment vertical="center"/>
      <protection/>
    </xf>
    <xf numFmtId="0" fontId="36" fillId="0" borderId="0" xfId="0" applyFont="1" applyFill="1" applyAlignment="1">
      <alignment vertical="center"/>
    </xf>
    <xf numFmtId="0" fontId="38" fillId="0" borderId="12" xfId="0" applyFont="1" applyFill="1" applyBorder="1" applyAlignment="1">
      <alignment horizontal="left" vertical="center" wrapText="1"/>
    </xf>
    <xf numFmtId="0" fontId="4" fillId="26" borderId="12" xfId="0" applyFont="1" applyFill="1" applyBorder="1" applyAlignment="1">
      <alignment horizontal="left" vertical="center" wrapText="1"/>
    </xf>
    <xf numFmtId="4" fontId="4" fillId="26" borderId="12" xfId="95" applyNumberFormat="1" applyFont="1" applyFill="1" applyBorder="1" applyAlignment="1">
      <alignment vertical="center"/>
      <protection/>
    </xf>
    <xf numFmtId="0" fontId="33" fillId="26" borderId="12" xfId="0" applyFont="1" applyFill="1" applyBorder="1" applyAlignment="1">
      <alignment horizontal="left" vertical="center" wrapText="1"/>
    </xf>
    <xf numFmtId="4" fontId="33" fillId="26" borderId="12" xfId="95" applyNumberFormat="1" applyFont="1" applyFill="1" applyBorder="1" applyAlignment="1">
      <alignment vertical="center"/>
      <protection/>
    </xf>
    <xf numFmtId="0" fontId="36" fillId="0" borderId="0" xfId="0" applyFont="1" applyFill="1" applyBorder="1" applyAlignment="1">
      <alignment horizontal="left" vertical="distributed" wrapText="1"/>
    </xf>
    <xf numFmtId="4" fontId="30" fillId="26" borderId="12" xfId="95" applyNumberFormat="1" applyFont="1" applyFill="1" applyBorder="1" applyAlignment="1">
      <alignment vertical="center"/>
      <protection/>
    </xf>
    <xf numFmtId="4" fontId="32" fillId="26" borderId="12" xfId="95" applyNumberFormat="1" applyFont="1" applyFill="1" applyBorder="1" applyAlignment="1">
      <alignment vertical="center"/>
      <protection/>
    </xf>
    <xf numFmtId="4" fontId="33" fillId="26" borderId="12" xfId="0" applyNumberFormat="1" applyFont="1" applyFill="1" applyBorder="1" applyAlignment="1">
      <alignment horizontal="right" vertical="center" wrapText="1"/>
    </xf>
    <xf numFmtId="4" fontId="4" fillId="26" borderId="12" xfId="0" applyNumberFormat="1" applyFont="1" applyFill="1" applyBorder="1" applyAlignment="1">
      <alignment horizontal="right" vertical="center" wrapText="1"/>
    </xf>
    <xf numFmtId="0" fontId="30" fillId="26" borderId="12" xfId="0" applyFont="1" applyFill="1" applyBorder="1" applyAlignment="1">
      <alignment horizontal="left" vertical="center" wrapText="1"/>
    </xf>
    <xf numFmtId="0" fontId="39" fillId="0" borderId="0" xfId="0" applyNumberFormat="1" applyFont="1" applyFill="1" applyAlignment="1" applyProtection="1">
      <alignment vertical="top"/>
      <protection/>
    </xf>
    <xf numFmtId="0" fontId="28" fillId="0" borderId="12" xfId="0" applyNumberFormat="1" applyFont="1" applyFill="1" applyBorder="1" applyAlignment="1" applyProtection="1">
      <alignment vertical="center"/>
      <protection/>
    </xf>
    <xf numFmtId="0" fontId="29" fillId="0" borderId="12" xfId="0" applyFont="1" applyFill="1" applyBorder="1" applyAlignment="1">
      <alignment vertical="center"/>
    </xf>
    <xf numFmtId="0" fontId="29" fillId="0" borderId="12" xfId="0" applyNumberFormat="1" applyFont="1" applyFill="1" applyBorder="1" applyAlignment="1" applyProtection="1">
      <alignment vertical="center"/>
      <protection/>
    </xf>
    <xf numFmtId="0" fontId="28" fillId="0" borderId="12" xfId="0" applyFont="1" applyFill="1" applyBorder="1" applyAlignment="1">
      <alignment vertical="center"/>
    </xf>
    <xf numFmtId="0" fontId="30" fillId="26" borderId="12" xfId="0" applyFont="1" applyFill="1" applyBorder="1" applyAlignment="1">
      <alignment horizontal="center" vertical="center" wrapText="1"/>
    </xf>
    <xf numFmtId="49" fontId="30" fillId="26" borderId="12" xfId="0" applyNumberFormat="1" applyFont="1" applyFill="1" applyBorder="1" applyAlignment="1">
      <alignment horizontal="center" vertical="center" wrapText="1"/>
    </xf>
    <xf numFmtId="4" fontId="4" fillId="0" borderId="12" xfId="95" applyNumberFormat="1" applyFont="1" applyFill="1" applyBorder="1" applyAlignment="1" quotePrefix="1">
      <alignment vertical="center"/>
      <protection/>
    </xf>
    <xf numFmtId="0" fontId="30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>
      <alignment horizontal="left" vertical="center"/>
    </xf>
    <xf numFmtId="0" fontId="4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 horizontal="left" vertical="center"/>
    </xf>
    <xf numFmtId="4" fontId="0" fillId="0" borderId="0" xfId="0" applyNumberFormat="1" applyFont="1" applyFill="1" applyAlignment="1" applyProtection="1">
      <alignment/>
      <protection/>
    </xf>
    <xf numFmtId="3" fontId="27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27" fillId="0" borderId="0" xfId="0" applyNumberFormat="1" applyFont="1" applyFill="1" applyBorder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12" xfId="0" applyFont="1" applyFill="1" applyBorder="1" applyAlignment="1">
      <alignment horizontal="left" vertical="center" wrapText="1"/>
    </xf>
    <xf numFmtId="0" fontId="30" fillId="0" borderId="12" xfId="0" applyFont="1" applyFill="1" applyBorder="1" applyAlignment="1">
      <alignment horizontal="left" vertical="center" wrapText="1"/>
    </xf>
    <xf numFmtId="4" fontId="4" fillId="0" borderId="13" xfId="95" applyNumberFormat="1" applyFont="1" applyFill="1" applyBorder="1" applyAlignment="1">
      <alignment vertical="center"/>
      <protection/>
    </xf>
    <xf numFmtId="4" fontId="33" fillId="0" borderId="13" xfId="95" applyNumberFormat="1" applyFont="1" applyFill="1" applyBorder="1" applyAlignment="1">
      <alignment vertical="center"/>
      <protection/>
    </xf>
    <xf numFmtId="4" fontId="30" fillId="26" borderId="13" xfId="0" applyNumberFormat="1" applyFont="1" applyFill="1" applyBorder="1" applyAlignment="1">
      <alignment horizontal="right" vertical="center" wrapText="1"/>
    </xf>
    <xf numFmtId="4" fontId="4" fillId="0" borderId="13" xfId="0" applyNumberFormat="1" applyFont="1" applyFill="1" applyBorder="1" applyAlignment="1">
      <alignment horizontal="right" vertical="center" wrapText="1"/>
    </xf>
    <xf numFmtId="4" fontId="33" fillId="0" borderId="13" xfId="0" applyNumberFormat="1" applyFont="1" applyFill="1" applyBorder="1" applyAlignment="1">
      <alignment horizontal="right" vertical="center" wrapText="1"/>
    </xf>
    <xf numFmtId="4" fontId="33" fillId="26" borderId="13" xfId="0" applyNumberFormat="1" applyFont="1" applyFill="1" applyBorder="1" applyAlignment="1">
      <alignment horizontal="right" vertical="center" wrapText="1"/>
    </xf>
    <xf numFmtId="4" fontId="4" fillId="0" borderId="13" xfId="95" applyNumberFormat="1" applyFont="1" applyFill="1" applyBorder="1" applyAlignment="1" quotePrefix="1">
      <alignment vertical="center"/>
      <protection/>
    </xf>
    <xf numFmtId="4" fontId="4" fillId="26" borderId="13" xfId="0" applyNumberFormat="1" applyFont="1" applyFill="1" applyBorder="1" applyAlignment="1">
      <alignment horizontal="right" vertical="center" wrapText="1"/>
    </xf>
    <xf numFmtId="4" fontId="30" fillId="0" borderId="13" xfId="0" applyNumberFormat="1" applyFont="1" applyFill="1" applyBorder="1" applyAlignment="1">
      <alignment horizontal="right" vertical="center" wrapText="1"/>
    </xf>
    <xf numFmtId="4" fontId="4" fillId="0" borderId="14" xfId="95" applyNumberFormat="1" applyFont="1" applyFill="1" applyBorder="1" applyAlignment="1">
      <alignment vertical="center"/>
      <protection/>
    </xf>
    <xf numFmtId="4" fontId="4" fillId="0" borderId="15" xfId="95" applyNumberFormat="1" applyFont="1" applyFill="1" applyBorder="1" applyAlignment="1">
      <alignment vertical="center"/>
      <protection/>
    </xf>
    <xf numFmtId="4" fontId="33" fillId="0" borderId="14" xfId="95" applyNumberFormat="1" applyFont="1" applyFill="1" applyBorder="1" applyAlignment="1">
      <alignment vertical="center"/>
      <protection/>
    </xf>
    <xf numFmtId="4" fontId="33" fillId="0" borderId="15" xfId="95" applyNumberFormat="1" applyFont="1" applyFill="1" applyBorder="1" applyAlignment="1">
      <alignment vertical="center"/>
      <protection/>
    </xf>
    <xf numFmtId="4" fontId="30" fillId="26" borderId="14" xfId="95" applyNumberFormat="1" applyFont="1" applyFill="1" applyBorder="1" applyAlignment="1">
      <alignment vertical="center"/>
      <protection/>
    </xf>
    <xf numFmtId="4" fontId="30" fillId="26" borderId="15" xfId="95" applyNumberFormat="1" applyFont="1" applyFill="1" applyBorder="1" applyAlignment="1">
      <alignment vertical="center"/>
      <protection/>
    </xf>
    <xf numFmtId="4" fontId="4" fillId="0" borderId="14" xfId="0" applyNumberFormat="1" applyFont="1" applyFill="1" applyBorder="1" applyAlignment="1">
      <alignment horizontal="right" vertical="center" wrapText="1"/>
    </xf>
    <xf numFmtId="4" fontId="33" fillId="26" borderId="14" xfId="95" applyNumberFormat="1" applyFont="1" applyFill="1" applyBorder="1" applyAlignment="1">
      <alignment vertical="center"/>
      <protection/>
    </xf>
    <xf numFmtId="4" fontId="33" fillId="26" borderId="15" xfId="95" applyNumberFormat="1" applyFont="1" applyFill="1" applyBorder="1" applyAlignment="1">
      <alignment vertical="center"/>
      <protection/>
    </xf>
    <xf numFmtId="4" fontId="32" fillId="26" borderId="14" xfId="95" applyNumberFormat="1" applyFont="1" applyFill="1" applyBorder="1" applyAlignment="1">
      <alignment vertical="center"/>
      <protection/>
    </xf>
    <xf numFmtId="4" fontId="33" fillId="0" borderId="14" xfId="0" applyNumberFormat="1" applyFont="1" applyFill="1" applyBorder="1" applyAlignment="1">
      <alignment horizontal="right" vertical="center" wrapText="1"/>
    </xf>
    <xf numFmtId="4" fontId="4" fillId="0" borderId="14" xfId="95" applyNumberFormat="1" applyFont="1" applyFill="1" applyBorder="1" applyAlignment="1" quotePrefix="1">
      <alignment vertical="center"/>
      <protection/>
    </xf>
    <xf numFmtId="4" fontId="4" fillId="26" borderId="14" xfId="95" applyNumberFormat="1" applyFont="1" applyFill="1" applyBorder="1" applyAlignment="1">
      <alignment vertical="center"/>
      <protection/>
    </xf>
    <xf numFmtId="4" fontId="4" fillId="26" borderId="15" xfId="95" applyNumberFormat="1" applyFont="1" applyFill="1" applyBorder="1" applyAlignment="1">
      <alignment vertical="center"/>
      <protection/>
    </xf>
    <xf numFmtId="4" fontId="4" fillId="26" borderId="14" xfId="0" applyNumberFormat="1" applyFont="1" applyFill="1" applyBorder="1" applyAlignment="1">
      <alignment horizontal="right" vertical="center" wrapText="1"/>
    </xf>
    <xf numFmtId="4" fontId="4" fillId="26" borderId="15" xfId="0" applyNumberFormat="1" applyFont="1" applyFill="1" applyBorder="1" applyAlignment="1">
      <alignment horizontal="right" vertical="center" wrapText="1"/>
    </xf>
    <xf numFmtId="4" fontId="33" fillId="26" borderId="14" xfId="0" applyNumberFormat="1" applyFont="1" applyFill="1" applyBorder="1" applyAlignment="1">
      <alignment horizontal="right" vertical="center" wrapText="1"/>
    </xf>
    <xf numFmtId="4" fontId="30" fillId="0" borderId="14" xfId="95" applyNumberFormat="1" applyFont="1" applyFill="1" applyBorder="1" applyAlignment="1">
      <alignment vertical="center"/>
      <protection/>
    </xf>
    <xf numFmtId="4" fontId="30" fillId="0" borderId="15" xfId="95" applyNumberFormat="1" applyFont="1" applyFill="1" applyBorder="1" applyAlignment="1">
      <alignment vertical="center"/>
      <protection/>
    </xf>
    <xf numFmtId="4" fontId="32" fillId="0" borderId="14" xfId="95" applyNumberFormat="1" applyFont="1" applyFill="1" applyBorder="1" applyAlignment="1">
      <alignment vertical="center"/>
      <protection/>
    </xf>
    <xf numFmtId="4" fontId="4" fillId="0" borderId="15" xfId="0" applyNumberFormat="1" applyFont="1" applyFill="1" applyBorder="1" applyAlignment="1">
      <alignment horizontal="right" vertical="center" wrapText="1"/>
    </xf>
    <xf numFmtId="4" fontId="4" fillId="0" borderId="16" xfId="0" applyNumberFormat="1" applyFont="1" applyFill="1" applyBorder="1" applyAlignment="1">
      <alignment horizontal="right" vertical="center" wrapText="1"/>
    </xf>
    <xf numFmtId="4" fontId="4" fillId="0" borderId="17" xfId="0" applyNumberFormat="1" applyFont="1" applyFill="1" applyBorder="1" applyAlignment="1">
      <alignment horizontal="right" vertical="center" wrapText="1"/>
    </xf>
    <xf numFmtId="4" fontId="4" fillId="0" borderId="18" xfId="95" applyNumberFormat="1" applyFont="1" applyFill="1" applyBorder="1" applyAlignment="1">
      <alignment vertical="center"/>
      <protection/>
    </xf>
    <xf numFmtId="4" fontId="33" fillId="0" borderId="15" xfId="0" applyNumberFormat="1" applyFont="1" applyFill="1" applyBorder="1" applyAlignment="1">
      <alignment horizontal="right" vertical="center" wrapText="1"/>
    </xf>
    <xf numFmtId="4" fontId="4" fillId="0" borderId="15" xfId="95" applyNumberFormat="1" applyFont="1" applyFill="1" applyBorder="1" applyAlignment="1" quotePrefix="1">
      <alignment vertical="center"/>
      <protection/>
    </xf>
    <xf numFmtId="4" fontId="33" fillId="26" borderId="15" xfId="0" applyNumberFormat="1" applyFont="1" applyFill="1" applyBorder="1" applyAlignment="1">
      <alignment horizontal="right" vertical="center" wrapText="1"/>
    </xf>
    <xf numFmtId="4" fontId="4" fillId="0" borderId="18" xfId="0" applyNumberFormat="1" applyFont="1" applyFill="1" applyBorder="1" applyAlignment="1">
      <alignment horizontal="right" vertical="center" wrapText="1"/>
    </xf>
    <xf numFmtId="0" fontId="32" fillId="0" borderId="12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>
      <alignment horizontal="left" vertical="distributed" wrapText="1"/>
    </xf>
    <xf numFmtId="0" fontId="30" fillId="0" borderId="19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0" fontId="30" fillId="0" borderId="14" xfId="0" applyNumberFormat="1" applyFont="1" applyFill="1" applyBorder="1" applyAlignment="1" applyProtection="1">
      <alignment horizontal="center" vertical="center" wrapText="1"/>
      <protection/>
    </xf>
    <xf numFmtId="0" fontId="30" fillId="0" borderId="12" xfId="0" applyNumberFormat="1" applyFont="1" applyFill="1" applyBorder="1" applyAlignment="1" applyProtection="1">
      <alignment horizontal="center" vertical="center" wrapText="1"/>
      <protection/>
    </xf>
    <xf numFmtId="0" fontId="30" fillId="0" borderId="15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Font="1" applyFill="1" applyBorder="1" applyAlignment="1">
      <alignment horizontal="left" vertical="center"/>
    </xf>
    <xf numFmtId="0" fontId="32" fillId="0" borderId="15" xfId="0" applyNumberFormat="1" applyFont="1" applyFill="1" applyBorder="1" applyAlignment="1" applyProtection="1">
      <alignment horizontal="center" vertical="center" wrapText="1"/>
      <protection/>
    </xf>
    <xf numFmtId="49" fontId="3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30" fillId="0" borderId="21" xfId="0" applyNumberFormat="1" applyFont="1" applyFill="1" applyBorder="1" applyAlignment="1" applyProtection="1">
      <alignment horizontal="center" vertical="center" wrapText="1"/>
      <protection/>
    </xf>
    <xf numFmtId="14" fontId="31" fillId="0" borderId="0" xfId="0" applyNumberFormat="1" applyFont="1" applyFill="1" applyBorder="1" applyAlignment="1">
      <alignment horizontal="left"/>
    </xf>
    <xf numFmtId="0" fontId="25" fillId="0" borderId="12" xfId="0" applyNumberFormat="1" applyFont="1" applyFill="1" applyBorder="1" applyAlignment="1" applyProtection="1">
      <alignment horizontal="center" vertical="center" wrapText="1"/>
      <protection/>
    </xf>
    <xf numFmtId="0" fontId="30" fillId="0" borderId="19" xfId="0" applyNumberFormat="1" applyFont="1" applyFill="1" applyBorder="1" applyAlignment="1" applyProtection="1">
      <alignment horizontal="center" vertical="center" wrapText="1"/>
      <protection/>
    </xf>
    <xf numFmtId="0" fontId="30" fillId="0" borderId="2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vertical="center"/>
      <protection/>
    </xf>
    <xf numFmtId="0" fontId="41" fillId="0" borderId="0" xfId="0" applyNumberFormat="1" applyFont="1" applyFill="1" applyAlignment="1" applyProtection="1">
      <alignment horizontal="center" wrapText="1"/>
      <protection/>
    </xf>
    <xf numFmtId="0" fontId="36" fillId="0" borderId="0" xfId="0" applyFont="1" applyFill="1" applyBorder="1" applyAlignment="1">
      <alignment horizontal="left" vertical="center"/>
    </xf>
    <xf numFmtId="0" fontId="30" fillId="0" borderId="13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distributed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0"/>
  <sheetViews>
    <sheetView showGridLines="0" tabSelected="1" view="pageBreakPreview" zoomScale="45" zoomScaleNormal="70" zoomScaleSheetLayoutView="45" zoomScalePageLayoutView="0" workbookViewId="0" topLeftCell="A61">
      <selection activeCell="J90" sqref="J90"/>
    </sheetView>
  </sheetViews>
  <sheetFormatPr defaultColWidth="9.16015625" defaultRowHeight="12.75"/>
  <cols>
    <col min="1" max="1" width="18.83203125" style="57" customWidth="1"/>
    <col min="2" max="2" width="16.16015625" style="1" customWidth="1"/>
    <col min="3" max="3" width="46.16015625" style="1" customWidth="1"/>
    <col min="4" max="4" width="19.16015625" style="1" customWidth="1"/>
    <col min="5" max="5" width="13.33203125" style="1" bestFit="1" customWidth="1"/>
    <col min="6" max="6" width="18.66015625" style="1" customWidth="1"/>
    <col min="7" max="7" width="13.83203125" style="1" customWidth="1"/>
    <col min="8" max="8" width="18.33203125" style="1" bestFit="1" customWidth="1"/>
    <col min="9" max="9" width="18.83203125" style="1" customWidth="1"/>
    <col min="10" max="10" width="15.83203125" style="1" customWidth="1"/>
    <col min="11" max="11" width="18.33203125" style="1" bestFit="1" customWidth="1"/>
    <col min="12" max="12" width="17.83203125" style="1" customWidth="1"/>
    <col min="13" max="13" width="19.66015625" style="1" customWidth="1"/>
    <col min="14" max="14" width="17.66015625" style="1" customWidth="1"/>
    <col min="15" max="15" width="15.83203125" style="1" customWidth="1"/>
    <col min="16" max="16" width="19.83203125" style="1" customWidth="1"/>
    <col min="17" max="17" width="14.83203125" style="1" customWidth="1"/>
    <col min="18" max="18" width="18.33203125" style="1" bestFit="1" customWidth="1"/>
    <col min="19" max="19" width="20" style="1" customWidth="1"/>
    <col min="20" max="21" width="17.83203125" style="1" customWidth="1"/>
    <col min="22" max="16384" width="9.16015625" style="57" customWidth="1"/>
  </cols>
  <sheetData>
    <row r="1" spans="9:21" ht="33">
      <c r="I1" s="128"/>
      <c r="J1" s="128"/>
      <c r="K1" s="128"/>
      <c r="M1" s="56"/>
      <c r="N1" s="57"/>
      <c r="Q1" s="126" t="s">
        <v>64</v>
      </c>
      <c r="R1" s="126"/>
      <c r="S1" s="126"/>
      <c r="T1" s="126"/>
      <c r="U1" s="126"/>
    </row>
    <row r="2" spans="2:21" s="4" customFormat="1" ht="33">
      <c r="B2" s="3"/>
      <c r="C2" s="17"/>
      <c r="D2" s="17"/>
      <c r="E2" s="17"/>
      <c r="F2" s="17"/>
      <c r="G2" s="17"/>
      <c r="H2" s="17"/>
      <c r="I2" s="127"/>
      <c r="J2" s="127"/>
      <c r="K2" s="127"/>
      <c r="L2" s="17"/>
      <c r="M2" s="56"/>
      <c r="N2" s="58"/>
      <c r="O2" s="17"/>
      <c r="P2" s="17"/>
      <c r="Q2" s="124" t="s">
        <v>49</v>
      </c>
      <c r="R2" s="124"/>
      <c r="S2" s="124"/>
      <c r="T2" s="124"/>
      <c r="U2" s="124"/>
    </row>
    <row r="3" spans="2:21" s="4" customFormat="1" ht="33">
      <c r="B3" s="3"/>
      <c r="C3" s="17"/>
      <c r="D3" s="17"/>
      <c r="E3" s="17"/>
      <c r="F3" s="17"/>
      <c r="G3" s="17"/>
      <c r="H3" s="17"/>
      <c r="I3" s="127"/>
      <c r="J3" s="127"/>
      <c r="K3" s="127"/>
      <c r="L3" s="17"/>
      <c r="M3" s="56"/>
      <c r="N3" s="58"/>
      <c r="O3" s="17"/>
      <c r="P3" s="17"/>
      <c r="Q3" s="124" t="s">
        <v>52</v>
      </c>
      <c r="R3" s="124"/>
      <c r="S3" s="124"/>
      <c r="T3" s="124"/>
      <c r="U3" s="124"/>
    </row>
    <row r="4" spans="2:21" s="4" customFormat="1" ht="33">
      <c r="B4" s="3"/>
      <c r="C4" s="17"/>
      <c r="D4" s="17"/>
      <c r="E4" s="17"/>
      <c r="F4" s="17"/>
      <c r="G4" s="17"/>
      <c r="H4" s="17"/>
      <c r="I4" s="54"/>
      <c r="J4" s="54"/>
      <c r="K4" s="54"/>
      <c r="L4" s="17"/>
      <c r="M4" s="56"/>
      <c r="N4" s="58"/>
      <c r="O4" s="17"/>
      <c r="P4" s="17"/>
      <c r="Q4" s="124" t="s">
        <v>53</v>
      </c>
      <c r="R4" s="124"/>
      <c r="S4" s="124"/>
      <c r="T4" s="124"/>
      <c r="U4" s="124"/>
    </row>
    <row r="5" spans="2:21" s="4" customFormat="1" ht="33">
      <c r="B5" s="3"/>
      <c r="C5" s="17"/>
      <c r="D5" s="17"/>
      <c r="E5" s="17"/>
      <c r="F5" s="17"/>
      <c r="G5" s="17"/>
      <c r="H5" s="17"/>
      <c r="I5" s="127"/>
      <c r="J5" s="127"/>
      <c r="K5" s="127"/>
      <c r="L5" s="17"/>
      <c r="M5" s="56"/>
      <c r="N5" s="58"/>
      <c r="O5" s="17"/>
      <c r="P5" s="17"/>
      <c r="Q5" s="124" t="s">
        <v>60</v>
      </c>
      <c r="R5" s="124"/>
      <c r="S5" s="124"/>
      <c r="T5" s="124"/>
      <c r="U5" s="124"/>
    </row>
    <row r="6" spans="2:21" s="4" customFormat="1" ht="26.25" customHeight="1">
      <c r="B6" s="3"/>
      <c r="C6" s="17"/>
      <c r="D6" s="17"/>
      <c r="E6" s="45"/>
      <c r="F6" s="17"/>
      <c r="G6" s="17"/>
      <c r="H6" s="113"/>
      <c r="I6" s="113"/>
      <c r="J6" s="113"/>
      <c r="K6" s="29"/>
      <c r="L6" s="113"/>
      <c r="M6" s="113"/>
      <c r="N6" s="113"/>
      <c r="O6" s="45"/>
      <c r="P6" s="17"/>
      <c r="Q6" s="17"/>
      <c r="R6" s="113"/>
      <c r="S6" s="113"/>
      <c r="T6" s="113"/>
      <c r="U6" s="29"/>
    </row>
    <row r="7" spans="1:21" ht="42" customHeight="1">
      <c r="A7" s="123" t="s">
        <v>36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</row>
    <row r="8" spans="3:21" ht="21.75" customHeight="1"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3:21" ht="40.5" customHeight="1" thickBot="1">
      <c r="C9" s="61"/>
      <c r="D9" s="61"/>
      <c r="E9" s="61"/>
      <c r="F9" s="61"/>
      <c r="G9" s="61"/>
      <c r="H9" s="2"/>
      <c r="I9" s="56"/>
      <c r="J9" s="56"/>
      <c r="K9" s="55"/>
      <c r="L9" s="2"/>
      <c r="M9" s="56"/>
      <c r="N9" s="56"/>
      <c r="O9" s="61"/>
      <c r="P9" s="61"/>
      <c r="Q9" s="61"/>
      <c r="R9" s="2"/>
      <c r="S9" s="56"/>
      <c r="T9" s="56"/>
      <c r="U9" s="65" t="s">
        <v>6</v>
      </c>
    </row>
    <row r="10" spans="1:21" ht="30" customHeight="1">
      <c r="A10" s="119" t="s">
        <v>26</v>
      </c>
      <c r="B10" s="119" t="s">
        <v>27</v>
      </c>
      <c r="C10" s="111" t="s">
        <v>9</v>
      </c>
      <c r="D10" s="125" t="s">
        <v>14</v>
      </c>
      <c r="E10" s="120" t="s">
        <v>0</v>
      </c>
      <c r="F10" s="121"/>
      <c r="G10" s="121"/>
      <c r="H10" s="121" t="s">
        <v>1</v>
      </c>
      <c r="I10" s="121"/>
      <c r="J10" s="121"/>
      <c r="K10" s="117" t="s">
        <v>2</v>
      </c>
      <c r="L10" s="120" t="s">
        <v>50</v>
      </c>
      <c r="M10" s="121"/>
      <c r="N10" s="117"/>
      <c r="O10" s="107" t="s">
        <v>51</v>
      </c>
      <c r="P10" s="108"/>
      <c r="Q10" s="108"/>
      <c r="R10" s="108"/>
      <c r="S10" s="108"/>
      <c r="T10" s="108"/>
      <c r="U10" s="109"/>
    </row>
    <row r="11" spans="1:21" s="7" customFormat="1" ht="42" customHeight="1">
      <c r="A11" s="119"/>
      <c r="B11" s="119"/>
      <c r="C11" s="111"/>
      <c r="D11" s="125"/>
      <c r="E11" s="110"/>
      <c r="F11" s="111"/>
      <c r="G11" s="111"/>
      <c r="H11" s="111"/>
      <c r="I11" s="111"/>
      <c r="J11" s="111"/>
      <c r="K11" s="112"/>
      <c r="L11" s="110"/>
      <c r="M11" s="111"/>
      <c r="N11" s="112"/>
      <c r="O11" s="110" t="s">
        <v>0</v>
      </c>
      <c r="P11" s="111"/>
      <c r="Q11" s="111"/>
      <c r="R11" s="111" t="s">
        <v>1</v>
      </c>
      <c r="S11" s="111"/>
      <c r="T11" s="111"/>
      <c r="U11" s="112" t="s">
        <v>2</v>
      </c>
    </row>
    <row r="12" spans="1:21" s="7" customFormat="1" ht="16.5" customHeight="1">
      <c r="A12" s="119"/>
      <c r="B12" s="119"/>
      <c r="C12" s="111"/>
      <c r="D12" s="125"/>
      <c r="E12" s="110" t="s">
        <v>3</v>
      </c>
      <c r="F12" s="105" t="s">
        <v>4</v>
      </c>
      <c r="G12" s="105" t="s">
        <v>5</v>
      </c>
      <c r="H12" s="111" t="s">
        <v>3</v>
      </c>
      <c r="I12" s="105" t="s">
        <v>4</v>
      </c>
      <c r="J12" s="105" t="s">
        <v>5</v>
      </c>
      <c r="K12" s="112"/>
      <c r="L12" s="110" t="s">
        <v>3</v>
      </c>
      <c r="M12" s="105" t="s">
        <v>4</v>
      </c>
      <c r="N12" s="114" t="s">
        <v>5</v>
      </c>
      <c r="O12" s="110" t="s">
        <v>3</v>
      </c>
      <c r="P12" s="105" t="s">
        <v>4</v>
      </c>
      <c r="Q12" s="105" t="s">
        <v>5</v>
      </c>
      <c r="R12" s="111" t="s">
        <v>3</v>
      </c>
      <c r="S12" s="105" t="s">
        <v>4</v>
      </c>
      <c r="T12" s="105" t="s">
        <v>5</v>
      </c>
      <c r="U12" s="112"/>
    </row>
    <row r="13" spans="1:21" s="7" customFormat="1" ht="20.25" customHeight="1">
      <c r="A13" s="119"/>
      <c r="B13" s="119"/>
      <c r="C13" s="111"/>
      <c r="D13" s="125"/>
      <c r="E13" s="110"/>
      <c r="F13" s="105"/>
      <c r="G13" s="105"/>
      <c r="H13" s="111"/>
      <c r="I13" s="105"/>
      <c r="J13" s="105"/>
      <c r="K13" s="112"/>
      <c r="L13" s="110"/>
      <c r="M13" s="105"/>
      <c r="N13" s="114"/>
      <c r="O13" s="110"/>
      <c r="P13" s="105"/>
      <c r="Q13" s="105"/>
      <c r="R13" s="111"/>
      <c r="S13" s="105"/>
      <c r="T13" s="105"/>
      <c r="U13" s="112"/>
    </row>
    <row r="14" spans="1:21" s="7" customFormat="1" ht="84" customHeight="1">
      <c r="A14" s="119"/>
      <c r="B14" s="119"/>
      <c r="C14" s="111"/>
      <c r="D14" s="125"/>
      <c r="E14" s="110"/>
      <c r="F14" s="105"/>
      <c r="G14" s="105"/>
      <c r="H14" s="111"/>
      <c r="I14" s="105"/>
      <c r="J14" s="105"/>
      <c r="K14" s="112"/>
      <c r="L14" s="110"/>
      <c r="M14" s="105"/>
      <c r="N14" s="114"/>
      <c r="O14" s="110"/>
      <c r="P14" s="105"/>
      <c r="Q14" s="105"/>
      <c r="R14" s="111"/>
      <c r="S14" s="105"/>
      <c r="T14" s="105"/>
      <c r="U14" s="112"/>
    </row>
    <row r="15" spans="1:21" s="9" customFormat="1" ht="64.5" customHeight="1">
      <c r="A15" s="49"/>
      <c r="B15" s="46"/>
      <c r="C15" s="19" t="s">
        <v>45</v>
      </c>
      <c r="D15" s="68">
        <f>D16</f>
        <v>123500</v>
      </c>
      <c r="E15" s="77">
        <f aca="true" t="shared" si="0" ref="E15:M15">E16</f>
        <v>0</v>
      </c>
      <c r="F15" s="23">
        <f t="shared" si="0"/>
        <v>0</v>
      </c>
      <c r="G15" s="23">
        <f t="shared" si="0"/>
        <v>0</v>
      </c>
      <c r="H15" s="23">
        <f t="shared" si="0"/>
        <v>123500</v>
      </c>
      <c r="I15" s="23">
        <f t="shared" si="0"/>
        <v>123500</v>
      </c>
      <c r="J15" s="23">
        <f t="shared" si="0"/>
        <v>0</v>
      </c>
      <c r="K15" s="78">
        <f>E15+H15</f>
        <v>123500</v>
      </c>
      <c r="L15" s="77">
        <f>L16</f>
        <v>0</v>
      </c>
      <c r="M15" s="23">
        <f t="shared" si="0"/>
        <v>0</v>
      </c>
      <c r="N15" s="78">
        <f>N16</f>
        <v>0</v>
      </c>
      <c r="O15" s="77">
        <f aca="true" t="shared" si="1" ref="O15:U16">O16</f>
        <v>0</v>
      </c>
      <c r="P15" s="23">
        <f t="shared" si="1"/>
        <v>0</v>
      </c>
      <c r="Q15" s="23">
        <f t="shared" si="1"/>
        <v>0</v>
      </c>
      <c r="R15" s="23">
        <f t="shared" si="1"/>
        <v>123500</v>
      </c>
      <c r="S15" s="23">
        <f t="shared" si="1"/>
        <v>123500</v>
      </c>
      <c r="T15" s="23">
        <f t="shared" si="1"/>
        <v>0</v>
      </c>
      <c r="U15" s="78">
        <f t="shared" si="1"/>
        <v>123500</v>
      </c>
    </row>
    <row r="16" spans="1:21" s="9" customFormat="1" ht="63" customHeight="1">
      <c r="A16" s="50">
        <v>8340</v>
      </c>
      <c r="B16" s="50" t="s">
        <v>28</v>
      </c>
      <c r="C16" s="19" t="s">
        <v>29</v>
      </c>
      <c r="D16" s="68">
        <f>D17</f>
        <v>123500</v>
      </c>
      <c r="E16" s="77">
        <v>0</v>
      </c>
      <c r="F16" s="23">
        <v>0</v>
      </c>
      <c r="G16" s="23">
        <v>0</v>
      </c>
      <c r="H16" s="23">
        <f aca="true" t="shared" si="2" ref="H16:M17">H17</f>
        <v>123500</v>
      </c>
      <c r="I16" s="23">
        <f t="shared" si="2"/>
        <v>123500</v>
      </c>
      <c r="J16" s="23">
        <f t="shared" si="2"/>
        <v>0</v>
      </c>
      <c r="K16" s="78">
        <f>E16+H16</f>
        <v>123500</v>
      </c>
      <c r="L16" s="77">
        <f t="shared" si="2"/>
        <v>0</v>
      </c>
      <c r="M16" s="23">
        <f t="shared" si="2"/>
        <v>0</v>
      </c>
      <c r="N16" s="78">
        <f>N17</f>
        <v>0</v>
      </c>
      <c r="O16" s="77">
        <f t="shared" si="1"/>
        <v>0</v>
      </c>
      <c r="P16" s="23">
        <f t="shared" si="1"/>
        <v>0</v>
      </c>
      <c r="Q16" s="23">
        <f t="shared" si="1"/>
        <v>0</v>
      </c>
      <c r="R16" s="23">
        <f t="shared" si="1"/>
        <v>123500</v>
      </c>
      <c r="S16" s="23">
        <f t="shared" si="1"/>
        <v>123500</v>
      </c>
      <c r="T16" s="23">
        <f t="shared" si="1"/>
        <v>0</v>
      </c>
      <c r="U16" s="78">
        <f t="shared" si="1"/>
        <v>123500</v>
      </c>
    </row>
    <row r="17" spans="1:21" s="9" customFormat="1" ht="78" customHeight="1">
      <c r="A17" s="49"/>
      <c r="B17" s="46"/>
      <c r="C17" s="66" t="s">
        <v>10</v>
      </c>
      <c r="D17" s="69">
        <f>D18+D19</f>
        <v>123500</v>
      </c>
      <c r="E17" s="79">
        <v>0</v>
      </c>
      <c r="F17" s="22">
        <v>0</v>
      </c>
      <c r="G17" s="22">
        <v>0</v>
      </c>
      <c r="H17" s="22">
        <f>H18+H19</f>
        <v>123500</v>
      </c>
      <c r="I17" s="22">
        <f>I18+I19</f>
        <v>123500</v>
      </c>
      <c r="J17" s="22">
        <f t="shared" si="2"/>
        <v>0</v>
      </c>
      <c r="K17" s="80">
        <f>E17+H17</f>
        <v>123500</v>
      </c>
      <c r="L17" s="79">
        <f>L18+L19</f>
        <v>0</v>
      </c>
      <c r="M17" s="22">
        <f>M18+M19</f>
        <v>0</v>
      </c>
      <c r="N17" s="80">
        <f aca="true" t="shared" si="3" ref="N17:U17">N18+N19</f>
        <v>0</v>
      </c>
      <c r="O17" s="79">
        <f t="shared" si="3"/>
        <v>0</v>
      </c>
      <c r="P17" s="22">
        <f t="shared" si="3"/>
        <v>0</v>
      </c>
      <c r="Q17" s="22">
        <f t="shared" si="3"/>
        <v>0</v>
      </c>
      <c r="R17" s="22">
        <f t="shared" si="3"/>
        <v>123500</v>
      </c>
      <c r="S17" s="22">
        <f t="shared" si="3"/>
        <v>123500</v>
      </c>
      <c r="T17" s="22">
        <f t="shared" si="3"/>
        <v>0</v>
      </c>
      <c r="U17" s="80">
        <f t="shared" si="3"/>
        <v>123500</v>
      </c>
    </row>
    <row r="18" spans="1:21" s="9" customFormat="1" ht="72" customHeight="1">
      <c r="A18" s="49"/>
      <c r="B18" s="46"/>
      <c r="C18" s="44" t="s">
        <v>18</v>
      </c>
      <c r="D18" s="70">
        <v>23500</v>
      </c>
      <c r="E18" s="81">
        <v>0</v>
      </c>
      <c r="F18" s="40">
        <v>0</v>
      </c>
      <c r="G18" s="40">
        <v>0</v>
      </c>
      <c r="H18" s="40">
        <v>23500</v>
      </c>
      <c r="I18" s="40">
        <v>23500</v>
      </c>
      <c r="J18" s="40">
        <v>0</v>
      </c>
      <c r="K18" s="82">
        <f>E18+H18</f>
        <v>23500</v>
      </c>
      <c r="L18" s="81"/>
      <c r="M18" s="40"/>
      <c r="N18" s="82"/>
      <c r="O18" s="77">
        <f aca="true" t="shared" si="4" ref="O18:O58">P18+Q18</f>
        <v>0</v>
      </c>
      <c r="P18" s="23">
        <f aca="true" t="shared" si="5" ref="P18:P58">F18</f>
        <v>0</v>
      </c>
      <c r="Q18" s="23">
        <f aca="true" t="shared" si="6" ref="Q18:Q58">G18</f>
        <v>0</v>
      </c>
      <c r="R18" s="23">
        <f aca="true" t="shared" si="7" ref="R18:R58">S18+T18</f>
        <v>23500</v>
      </c>
      <c r="S18" s="23">
        <f aca="true" t="shared" si="8" ref="S18:S58">I18+M18</f>
        <v>23500</v>
      </c>
      <c r="T18" s="23">
        <f aca="true" t="shared" si="9" ref="T18:T58">J18+N18</f>
        <v>0</v>
      </c>
      <c r="U18" s="78">
        <f aca="true" t="shared" si="10" ref="U18:U58">R18+O18</f>
        <v>23500</v>
      </c>
    </row>
    <row r="19" spans="1:21" s="9" customFormat="1" ht="63" customHeight="1">
      <c r="A19" s="49"/>
      <c r="B19" s="46"/>
      <c r="C19" s="44" t="s">
        <v>37</v>
      </c>
      <c r="D19" s="70">
        <v>100000</v>
      </c>
      <c r="E19" s="81">
        <v>0</v>
      </c>
      <c r="F19" s="40">
        <v>0</v>
      </c>
      <c r="G19" s="40">
        <v>0</v>
      </c>
      <c r="H19" s="40">
        <v>100000</v>
      </c>
      <c r="I19" s="40">
        <v>100000</v>
      </c>
      <c r="J19" s="40">
        <v>0</v>
      </c>
      <c r="K19" s="82">
        <v>100000</v>
      </c>
      <c r="L19" s="81"/>
      <c r="M19" s="40"/>
      <c r="N19" s="82"/>
      <c r="O19" s="77">
        <f t="shared" si="4"/>
        <v>0</v>
      </c>
      <c r="P19" s="23">
        <f t="shared" si="5"/>
        <v>0</v>
      </c>
      <c r="Q19" s="23">
        <f t="shared" si="6"/>
        <v>0</v>
      </c>
      <c r="R19" s="23">
        <f t="shared" si="7"/>
        <v>100000</v>
      </c>
      <c r="S19" s="23">
        <f t="shared" si="8"/>
        <v>100000</v>
      </c>
      <c r="T19" s="23">
        <f t="shared" si="9"/>
        <v>0</v>
      </c>
      <c r="U19" s="78">
        <f t="shared" si="10"/>
        <v>100000</v>
      </c>
    </row>
    <row r="20" spans="1:21" s="9" customFormat="1" ht="51" customHeight="1">
      <c r="A20" s="49"/>
      <c r="B20" s="46"/>
      <c r="C20" s="19" t="s">
        <v>46</v>
      </c>
      <c r="D20" s="71">
        <f>D21</f>
        <v>385000</v>
      </c>
      <c r="E20" s="83">
        <f aca="true" t="shared" si="11" ref="E20:U20">E21</f>
        <v>0</v>
      </c>
      <c r="F20" s="21">
        <f t="shared" si="11"/>
        <v>0</v>
      </c>
      <c r="G20" s="21">
        <f t="shared" si="11"/>
        <v>0</v>
      </c>
      <c r="H20" s="21">
        <f t="shared" si="11"/>
        <v>385000</v>
      </c>
      <c r="I20" s="21">
        <f t="shared" si="11"/>
        <v>338000</v>
      </c>
      <c r="J20" s="21">
        <f t="shared" si="11"/>
        <v>47000</v>
      </c>
      <c r="K20" s="78">
        <f aca="true" t="shared" si="12" ref="K20:K25">E20+H20</f>
        <v>385000</v>
      </c>
      <c r="L20" s="83">
        <f t="shared" si="11"/>
        <v>0</v>
      </c>
      <c r="M20" s="21">
        <f t="shared" si="11"/>
        <v>0</v>
      </c>
      <c r="N20" s="97">
        <f t="shared" si="11"/>
        <v>0</v>
      </c>
      <c r="O20" s="83">
        <f t="shared" si="11"/>
        <v>0</v>
      </c>
      <c r="P20" s="21">
        <f t="shared" si="11"/>
        <v>0</v>
      </c>
      <c r="Q20" s="21">
        <f t="shared" si="11"/>
        <v>0</v>
      </c>
      <c r="R20" s="21">
        <f t="shared" si="11"/>
        <v>385000</v>
      </c>
      <c r="S20" s="21">
        <f t="shared" si="11"/>
        <v>338000</v>
      </c>
      <c r="T20" s="21">
        <f t="shared" si="11"/>
        <v>47000</v>
      </c>
      <c r="U20" s="97">
        <f t="shared" si="11"/>
        <v>385000</v>
      </c>
    </row>
    <row r="21" spans="1:21" s="10" customFormat="1" ht="49.5" customHeight="1">
      <c r="A21" s="50">
        <v>8340</v>
      </c>
      <c r="B21" s="50" t="s">
        <v>28</v>
      </c>
      <c r="C21" s="19" t="s">
        <v>29</v>
      </c>
      <c r="D21" s="71">
        <f>D22+D24+D26+D31+D33</f>
        <v>385000</v>
      </c>
      <c r="E21" s="83">
        <f aca="true" t="shared" si="13" ref="E21:J21">E22+E24+E26+E31+E33</f>
        <v>0</v>
      </c>
      <c r="F21" s="21">
        <f t="shared" si="13"/>
        <v>0</v>
      </c>
      <c r="G21" s="21">
        <f t="shared" si="13"/>
        <v>0</v>
      </c>
      <c r="H21" s="21">
        <f t="shared" si="13"/>
        <v>385000</v>
      </c>
      <c r="I21" s="21">
        <f t="shared" si="13"/>
        <v>338000</v>
      </c>
      <c r="J21" s="21">
        <f t="shared" si="13"/>
        <v>47000</v>
      </c>
      <c r="K21" s="78">
        <f t="shared" si="12"/>
        <v>385000</v>
      </c>
      <c r="L21" s="83">
        <f>L22+L24+L26+L31+L33</f>
        <v>0</v>
      </c>
      <c r="M21" s="21">
        <f>M22+M24+M26+M31+M33</f>
        <v>0</v>
      </c>
      <c r="N21" s="97">
        <f>N22+N24+N26+N31+N33</f>
        <v>0</v>
      </c>
      <c r="O21" s="83">
        <f aca="true" t="shared" si="14" ref="O21:U21">O22+O24+O26+O31+O33</f>
        <v>0</v>
      </c>
      <c r="P21" s="21">
        <f t="shared" si="14"/>
        <v>0</v>
      </c>
      <c r="Q21" s="21">
        <f t="shared" si="14"/>
        <v>0</v>
      </c>
      <c r="R21" s="21">
        <f t="shared" si="14"/>
        <v>385000</v>
      </c>
      <c r="S21" s="21">
        <f t="shared" si="14"/>
        <v>338000</v>
      </c>
      <c r="T21" s="21">
        <f t="shared" si="14"/>
        <v>47000</v>
      </c>
      <c r="U21" s="97">
        <f t="shared" si="14"/>
        <v>385000</v>
      </c>
    </row>
    <row r="22" spans="1:21" s="10" customFormat="1" ht="120" customHeight="1">
      <c r="A22" s="47"/>
      <c r="B22" s="48"/>
      <c r="C22" s="66" t="s">
        <v>11</v>
      </c>
      <c r="D22" s="72">
        <f>D23</f>
        <v>25000</v>
      </c>
      <c r="E22" s="79">
        <v>0</v>
      </c>
      <c r="F22" s="22">
        <v>0</v>
      </c>
      <c r="G22" s="22">
        <v>0</v>
      </c>
      <c r="H22" s="22">
        <f>H23</f>
        <v>25000</v>
      </c>
      <c r="I22" s="22">
        <f>I23</f>
        <v>25000</v>
      </c>
      <c r="J22" s="22">
        <f>J23</f>
        <v>0</v>
      </c>
      <c r="K22" s="80">
        <f t="shared" si="12"/>
        <v>25000</v>
      </c>
      <c r="L22" s="79">
        <f>L23</f>
        <v>0</v>
      </c>
      <c r="M22" s="22">
        <f>M23</f>
        <v>0</v>
      </c>
      <c r="N22" s="80">
        <f>N23</f>
        <v>0</v>
      </c>
      <c r="O22" s="79">
        <f aca="true" t="shared" si="15" ref="O22:U22">O23</f>
        <v>0</v>
      </c>
      <c r="P22" s="22">
        <f t="shared" si="15"/>
        <v>0</v>
      </c>
      <c r="Q22" s="22">
        <f t="shared" si="15"/>
        <v>0</v>
      </c>
      <c r="R22" s="22">
        <f t="shared" si="15"/>
        <v>25000</v>
      </c>
      <c r="S22" s="22">
        <f t="shared" si="15"/>
        <v>25000</v>
      </c>
      <c r="T22" s="22">
        <f t="shared" si="15"/>
        <v>0</v>
      </c>
      <c r="U22" s="80">
        <f t="shared" si="15"/>
        <v>25000</v>
      </c>
    </row>
    <row r="23" spans="1:21" s="10" customFormat="1" ht="100.5" customHeight="1">
      <c r="A23" s="47"/>
      <c r="B23" s="48"/>
      <c r="C23" s="44" t="s">
        <v>40</v>
      </c>
      <c r="D23" s="70">
        <v>25000</v>
      </c>
      <c r="E23" s="81">
        <v>0</v>
      </c>
      <c r="F23" s="40">
        <v>0</v>
      </c>
      <c r="G23" s="40">
        <v>0</v>
      </c>
      <c r="H23" s="40">
        <v>25000</v>
      </c>
      <c r="I23" s="40">
        <v>25000</v>
      </c>
      <c r="J23" s="40">
        <v>0</v>
      </c>
      <c r="K23" s="82">
        <f t="shared" si="12"/>
        <v>25000</v>
      </c>
      <c r="L23" s="81"/>
      <c r="M23" s="40"/>
      <c r="N23" s="82"/>
      <c r="O23" s="77">
        <f t="shared" si="4"/>
        <v>0</v>
      </c>
      <c r="P23" s="23">
        <f t="shared" si="5"/>
        <v>0</v>
      </c>
      <c r="Q23" s="23">
        <f t="shared" si="6"/>
        <v>0</v>
      </c>
      <c r="R23" s="23">
        <f t="shared" si="7"/>
        <v>25000</v>
      </c>
      <c r="S23" s="23">
        <f t="shared" si="8"/>
        <v>25000</v>
      </c>
      <c r="T23" s="23">
        <f t="shared" si="9"/>
        <v>0</v>
      </c>
      <c r="U23" s="78">
        <f t="shared" si="10"/>
        <v>25000</v>
      </c>
    </row>
    <row r="24" spans="1:21" s="10" customFormat="1" ht="79.5" customHeight="1">
      <c r="A24" s="47"/>
      <c r="B24" s="48"/>
      <c r="C24" s="37" t="s">
        <v>10</v>
      </c>
      <c r="D24" s="73">
        <f>D25</f>
        <v>50000</v>
      </c>
      <c r="E24" s="84">
        <v>0</v>
      </c>
      <c r="F24" s="38">
        <v>0</v>
      </c>
      <c r="G24" s="38">
        <v>0</v>
      </c>
      <c r="H24" s="38">
        <f>SUM(H25)</f>
        <v>50000</v>
      </c>
      <c r="I24" s="38">
        <f>SUM(I25)</f>
        <v>30000</v>
      </c>
      <c r="J24" s="38">
        <f>J25</f>
        <v>20000</v>
      </c>
      <c r="K24" s="85">
        <f t="shared" si="12"/>
        <v>50000</v>
      </c>
      <c r="L24" s="84">
        <f>SUM(L25)</f>
        <v>0</v>
      </c>
      <c r="M24" s="38">
        <f>SUM(M25)</f>
        <v>0</v>
      </c>
      <c r="N24" s="85">
        <f>N25</f>
        <v>0</v>
      </c>
      <c r="O24" s="84">
        <f aca="true" t="shared" si="16" ref="O24:U24">O25</f>
        <v>0</v>
      </c>
      <c r="P24" s="38">
        <f t="shared" si="16"/>
        <v>0</v>
      </c>
      <c r="Q24" s="38">
        <f t="shared" si="16"/>
        <v>0</v>
      </c>
      <c r="R24" s="38">
        <f t="shared" si="16"/>
        <v>50000</v>
      </c>
      <c r="S24" s="38">
        <f t="shared" si="16"/>
        <v>30000</v>
      </c>
      <c r="T24" s="38">
        <f t="shared" si="16"/>
        <v>20000</v>
      </c>
      <c r="U24" s="85">
        <f t="shared" si="16"/>
        <v>50000</v>
      </c>
    </row>
    <row r="25" spans="1:21" s="10" customFormat="1" ht="106.5" customHeight="1">
      <c r="A25" s="47"/>
      <c r="B25" s="48"/>
      <c r="C25" s="44" t="s">
        <v>44</v>
      </c>
      <c r="D25" s="70">
        <v>50000</v>
      </c>
      <c r="E25" s="86">
        <v>0</v>
      </c>
      <c r="F25" s="40">
        <v>0</v>
      </c>
      <c r="G25" s="41">
        <v>0</v>
      </c>
      <c r="H25" s="40">
        <v>50000</v>
      </c>
      <c r="I25" s="40">
        <v>30000</v>
      </c>
      <c r="J25" s="40">
        <v>20000</v>
      </c>
      <c r="K25" s="82">
        <f t="shared" si="12"/>
        <v>50000</v>
      </c>
      <c r="L25" s="81"/>
      <c r="M25" s="40"/>
      <c r="N25" s="82"/>
      <c r="O25" s="77">
        <f t="shared" si="4"/>
        <v>0</v>
      </c>
      <c r="P25" s="23">
        <f t="shared" si="5"/>
        <v>0</v>
      </c>
      <c r="Q25" s="23">
        <f t="shared" si="6"/>
        <v>0</v>
      </c>
      <c r="R25" s="23">
        <f t="shared" si="7"/>
        <v>50000</v>
      </c>
      <c r="S25" s="23">
        <f t="shared" si="8"/>
        <v>30000</v>
      </c>
      <c r="T25" s="23">
        <f t="shared" si="9"/>
        <v>20000</v>
      </c>
      <c r="U25" s="78">
        <f t="shared" si="10"/>
        <v>50000</v>
      </c>
    </row>
    <row r="26" spans="1:21" s="10" customFormat="1" ht="204" customHeight="1">
      <c r="A26" s="47"/>
      <c r="B26" s="48"/>
      <c r="C26" s="66" t="s">
        <v>21</v>
      </c>
      <c r="D26" s="72">
        <f>D27+D28+D29+D30</f>
        <v>260000</v>
      </c>
      <c r="E26" s="87">
        <f aca="true" t="shared" si="17" ref="E26:J26">E27+E28+E29+E30</f>
        <v>0</v>
      </c>
      <c r="F26" s="24">
        <f t="shared" si="17"/>
        <v>0</v>
      </c>
      <c r="G26" s="24">
        <f t="shared" si="17"/>
        <v>0</v>
      </c>
      <c r="H26" s="24">
        <f t="shared" si="17"/>
        <v>260000</v>
      </c>
      <c r="I26" s="24">
        <f t="shared" si="17"/>
        <v>233000</v>
      </c>
      <c r="J26" s="24">
        <f t="shared" si="17"/>
        <v>27000</v>
      </c>
      <c r="K26" s="80">
        <f aca="true" t="shared" si="18" ref="K26:K40">E26+H26</f>
        <v>260000</v>
      </c>
      <c r="L26" s="87">
        <f>L27+L28+L29+L30</f>
        <v>0</v>
      </c>
      <c r="M26" s="24">
        <f aca="true" t="shared" si="19" ref="M26:U26">M27+M28+M29+M30</f>
        <v>0</v>
      </c>
      <c r="N26" s="101">
        <f t="shared" si="19"/>
        <v>0</v>
      </c>
      <c r="O26" s="87">
        <f t="shared" si="19"/>
        <v>0</v>
      </c>
      <c r="P26" s="24">
        <f t="shared" si="19"/>
        <v>0</v>
      </c>
      <c r="Q26" s="24">
        <f t="shared" si="19"/>
        <v>0</v>
      </c>
      <c r="R26" s="24">
        <f t="shared" si="19"/>
        <v>260000</v>
      </c>
      <c r="S26" s="24">
        <f t="shared" si="19"/>
        <v>233000</v>
      </c>
      <c r="T26" s="24">
        <f t="shared" si="19"/>
        <v>27000</v>
      </c>
      <c r="U26" s="101">
        <f t="shared" si="19"/>
        <v>260000</v>
      </c>
    </row>
    <row r="27" spans="1:21" s="10" customFormat="1" ht="85.5" customHeight="1">
      <c r="A27" s="47"/>
      <c r="B27" s="48"/>
      <c r="C27" s="44" t="s">
        <v>43</v>
      </c>
      <c r="D27" s="70">
        <v>100000</v>
      </c>
      <c r="E27" s="81">
        <v>0</v>
      </c>
      <c r="F27" s="40">
        <v>0</v>
      </c>
      <c r="G27" s="40">
        <v>0</v>
      </c>
      <c r="H27" s="40">
        <v>100000</v>
      </c>
      <c r="I27" s="40">
        <v>100000</v>
      </c>
      <c r="J27" s="40"/>
      <c r="K27" s="82">
        <f t="shared" si="18"/>
        <v>100000</v>
      </c>
      <c r="L27" s="81"/>
      <c r="M27" s="40"/>
      <c r="N27" s="82"/>
      <c r="O27" s="77">
        <f t="shared" si="4"/>
        <v>0</v>
      </c>
      <c r="P27" s="23">
        <f t="shared" si="5"/>
        <v>0</v>
      </c>
      <c r="Q27" s="23">
        <f t="shared" si="6"/>
        <v>0</v>
      </c>
      <c r="R27" s="23">
        <f t="shared" si="7"/>
        <v>100000</v>
      </c>
      <c r="S27" s="23">
        <f t="shared" si="8"/>
        <v>100000</v>
      </c>
      <c r="T27" s="23">
        <f t="shared" si="9"/>
        <v>0</v>
      </c>
      <c r="U27" s="78">
        <f t="shared" si="10"/>
        <v>100000</v>
      </c>
    </row>
    <row r="28" spans="1:21" s="10" customFormat="1" ht="64.5" customHeight="1">
      <c r="A28" s="47"/>
      <c r="B28" s="48"/>
      <c r="C28" s="44" t="s">
        <v>16</v>
      </c>
      <c r="D28" s="70">
        <v>90000</v>
      </c>
      <c r="E28" s="81">
        <v>0</v>
      </c>
      <c r="F28" s="40">
        <v>0</v>
      </c>
      <c r="G28" s="40">
        <v>0</v>
      </c>
      <c r="H28" s="40">
        <f>I28+J28</f>
        <v>90000</v>
      </c>
      <c r="I28" s="40">
        <v>83000</v>
      </c>
      <c r="J28" s="40">
        <v>7000</v>
      </c>
      <c r="K28" s="82">
        <f t="shared" si="18"/>
        <v>90000</v>
      </c>
      <c r="L28" s="81"/>
      <c r="M28" s="40"/>
      <c r="N28" s="82"/>
      <c r="O28" s="77">
        <f t="shared" si="4"/>
        <v>0</v>
      </c>
      <c r="P28" s="23">
        <f t="shared" si="5"/>
        <v>0</v>
      </c>
      <c r="Q28" s="23">
        <f t="shared" si="6"/>
        <v>0</v>
      </c>
      <c r="R28" s="23">
        <f t="shared" si="7"/>
        <v>90000</v>
      </c>
      <c r="S28" s="23">
        <f t="shared" si="8"/>
        <v>83000</v>
      </c>
      <c r="T28" s="23">
        <f t="shared" si="9"/>
        <v>7000</v>
      </c>
      <c r="U28" s="78">
        <f t="shared" si="10"/>
        <v>90000</v>
      </c>
    </row>
    <row r="29" spans="1:21" s="10" customFormat="1" ht="60" customHeight="1">
      <c r="A29" s="47"/>
      <c r="B29" s="48"/>
      <c r="C29" s="44" t="s">
        <v>20</v>
      </c>
      <c r="D29" s="70">
        <v>20000</v>
      </c>
      <c r="E29" s="81">
        <v>0</v>
      </c>
      <c r="F29" s="40">
        <v>0</v>
      </c>
      <c r="G29" s="40">
        <v>0</v>
      </c>
      <c r="H29" s="40">
        <v>20000</v>
      </c>
      <c r="I29" s="40">
        <v>20000</v>
      </c>
      <c r="J29" s="40"/>
      <c r="K29" s="82">
        <f t="shared" si="18"/>
        <v>20000</v>
      </c>
      <c r="L29" s="81"/>
      <c r="M29" s="40"/>
      <c r="N29" s="82"/>
      <c r="O29" s="77">
        <f t="shared" si="4"/>
        <v>0</v>
      </c>
      <c r="P29" s="23">
        <f t="shared" si="5"/>
        <v>0</v>
      </c>
      <c r="Q29" s="23">
        <f t="shared" si="6"/>
        <v>0</v>
      </c>
      <c r="R29" s="23">
        <f t="shared" si="7"/>
        <v>20000</v>
      </c>
      <c r="S29" s="23">
        <f t="shared" si="8"/>
        <v>20000</v>
      </c>
      <c r="T29" s="23">
        <f t="shared" si="9"/>
        <v>0</v>
      </c>
      <c r="U29" s="78">
        <f t="shared" si="10"/>
        <v>20000</v>
      </c>
    </row>
    <row r="30" spans="1:21" s="10" customFormat="1" ht="97.5" customHeight="1">
      <c r="A30" s="47"/>
      <c r="B30" s="48"/>
      <c r="C30" s="44" t="s">
        <v>15</v>
      </c>
      <c r="D30" s="70">
        <v>50000</v>
      </c>
      <c r="E30" s="81">
        <v>0</v>
      </c>
      <c r="F30" s="40">
        <v>0</v>
      </c>
      <c r="G30" s="40">
        <v>0</v>
      </c>
      <c r="H30" s="40">
        <f>I30+J30</f>
        <v>50000</v>
      </c>
      <c r="I30" s="40">
        <v>30000</v>
      </c>
      <c r="J30" s="40">
        <v>20000</v>
      </c>
      <c r="K30" s="82">
        <f t="shared" si="18"/>
        <v>50000</v>
      </c>
      <c r="L30" s="81"/>
      <c r="M30" s="40"/>
      <c r="N30" s="82"/>
      <c r="O30" s="77">
        <f t="shared" si="4"/>
        <v>0</v>
      </c>
      <c r="P30" s="23">
        <f t="shared" si="5"/>
        <v>0</v>
      </c>
      <c r="Q30" s="23">
        <f t="shared" si="6"/>
        <v>0</v>
      </c>
      <c r="R30" s="23">
        <f t="shared" si="7"/>
        <v>50000</v>
      </c>
      <c r="S30" s="23">
        <f t="shared" si="8"/>
        <v>30000</v>
      </c>
      <c r="T30" s="23">
        <f t="shared" si="9"/>
        <v>20000</v>
      </c>
      <c r="U30" s="78">
        <f t="shared" si="10"/>
        <v>50000</v>
      </c>
    </row>
    <row r="31" spans="1:21" s="10" customFormat="1" ht="106.5" customHeight="1">
      <c r="A31" s="47"/>
      <c r="B31" s="48"/>
      <c r="C31" s="37" t="s">
        <v>55</v>
      </c>
      <c r="D31" s="73">
        <f>D32</f>
        <v>30000</v>
      </c>
      <c r="E31" s="84">
        <v>0</v>
      </c>
      <c r="F31" s="38">
        <v>0</v>
      </c>
      <c r="G31" s="38">
        <v>0</v>
      </c>
      <c r="H31" s="38">
        <f>H32</f>
        <v>30000</v>
      </c>
      <c r="I31" s="38">
        <f>I32</f>
        <v>30000</v>
      </c>
      <c r="J31" s="38">
        <f>J32</f>
        <v>0</v>
      </c>
      <c r="K31" s="85">
        <f t="shared" si="18"/>
        <v>30000</v>
      </c>
      <c r="L31" s="84">
        <f>L32</f>
        <v>0</v>
      </c>
      <c r="M31" s="38">
        <f>M32</f>
        <v>0</v>
      </c>
      <c r="N31" s="85">
        <f>N32</f>
        <v>0</v>
      </c>
      <c r="O31" s="84">
        <f aca="true" t="shared" si="20" ref="O31:U31">O32</f>
        <v>0</v>
      </c>
      <c r="P31" s="38">
        <f t="shared" si="20"/>
        <v>0</v>
      </c>
      <c r="Q31" s="38">
        <f t="shared" si="20"/>
        <v>0</v>
      </c>
      <c r="R31" s="38">
        <f t="shared" si="20"/>
        <v>30000</v>
      </c>
      <c r="S31" s="38">
        <f t="shared" si="20"/>
        <v>30000</v>
      </c>
      <c r="T31" s="38">
        <f t="shared" si="20"/>
        <v>0</v>
      </c>
      <c r="U31" s="85">
        <f t="shared" si="20"/>
        <v>30000</v>
      </c>
    </row>
    <row r="32" spans="1:21" s="10" customFormat="1" ht="112.5" customHeight="1">
      <c r="A32" s="47"/>
      <c r="B32" s="48"/>
      <c r="C32" s="44" t="s">
        <v>17</v>
      </c>
      <c r="D32" s="70">
        <v>30000</v>
      </c>
      <c r="E32" s="81">
        <v>0</v>
      </c>
      <c r="F32" s="40">
        <v>0</v>
      </c>
      <c r="G32" s="40">
        <v>0</v>
      </c>
      <c r="H32" s="40">
        <v>30000</v>
      </c>
      <c r="I32" s="40">
        <v>30000</v>
      </c>
      <c r="J32" s="40">
        <v>0</v>
      </c>
      <c r="K32" s="82">
        <f t="shared" si="18"/>
        <v>30000</v>
      </c>
      <c r="L32" s="81"/>
      <c r="M32" s="40"/>
      <c r="N32" s="82"/>
      <c r="O32" s="77">
        <f t="shared" si="4"/>
        <v>0</v>
      </c>
      <c r="P32" s="23">
        <f t="shared" si="5"/>
        <v>0</v>
      </c>
      <c r="Q32" s="23">
        <f t="shared" si="6"/>
        <v>0</v>
      </c>
      <c r="R32" s="23">
        <f t="shared" si="7"/>
        <v>30000</v>
      </c>
      <c r="S32" s="23">
        <f t="shared" si="8"/>
        <v>30000</v>
      </c>
      <c r="T32" s="23">
        <f t="shared" si="9"/>
        <v>0</v>
      </c>
      <c r="U32" s="78">
        <f t="shared" si="10"/>
        <v>30000</v>
      </c>
    </row>
    <row r="33" spans="1:21" s="10" customFormat="1" ht="168.75" customHeight="1">
      <c r="A33" s="47"/>
      <c r="B33" s="48"/>
      <c r="C33" s="37" t="s">
        <v>54</v>
      </c>
      <c r="D33" s="73">
        <f>D34</f>
        <v>20000</v>
      </c>
      <c r="E33" s="84">
        <v>0</v>
      </c>
      <c r="F33" s="38">
        <v>0</v>
      </c>
      <c r="G33" s="38">
        <v>0</v>
      </c>
      <c r="H33" s="38">
        <f>H34</f>
        <v>20000</v>
      </c>
      <c r="I33" s="38">
        <f>I34</f>
        <v>20000</v>
      </c>
      <c r="J33" s="38">
        <v>0</v>
      </c>
      <c r="K33" s="80">
        <f t="shared" si="18"/>
        <v>20000</v>
      </c>
      <c r="L33" s="84">
        <f>L34</f>
        <v>0</v>
      </c>
      <c r="M33" s="38">
        <f>M34</f>
        <v>0</v>
      </c>
      <c r="N33" s="85">
        <f aca="true" t="shared" si="21" ref="N33:U33">N34</f>
        <v>0</v>
      </c>
      <c r="O33" s="84">
        <f t="shared" si="21"/>
        <v>0</v>
      </c>
      <c r="P33" s="38">
        <f t="shared" si="21"/>
        <v>0</v>
      </c>
      <c r="Q33" s="38">
        <f t="shared" si="21"/>
        <v>0</v>
      </c>
      <c r="R33" s="38">
        <f t="shared" si="21"/>
        <v>20000</v>
      </c>
      <c r="S33" s="38">
        <f t="shared" si="21"/>
        <v>20000</v>
      </c>
      <c r="T33" s="38">
        <f t="shared" si="21"/>
        <v>0</v>
      </c>
      <c r="U33" s="85">
        <f t="shared" si="21"/>
        <v>20000</v>
      </c>
    </row>
    <row r="34" spans="1:21" s="10" customFormat="1" ht="189.75" customHeight="1">
      <c r="A34" s="47"/>
      <c r="B34" s="48"/>
      <c r="C34" s="44" t="s">
        <v>19</v>
      </c>
      <c r="D34" s="70">
        <f>H34</f>
        <v>20000</v>
      </c>
      <c r="E34" s="81">
        <v>0</v>
      </c>
      <c r="F34" s="40">
        <v>0</v>
      </c>
      <c r="G34" s="40">
        <v>0</v>
      </c>
      <c r="H34" s="40">
        <f>SUM(I34:J34)</f>
        <v>20000</v>
      </c>
      <c r="I34" s="40">
        <v>20000</v>
      </c>
      <c r="J34" s="40">
        <v>0</v>
      </c>
      <c r="K34" s="82">
        <f t="shared" si="18"/>
        <v>20000</v>
      </c>
      <c r="L34" s="81"/>
      <c r="M34" s="40"/>
      <c r="N34" s="82"/>
      <c r="O34" s="77">
        <f t="shared" si="4"/>
        <v>0</v>
      </c>
      <c r="P34" s="23">
        <f t="shared" si="5"/>
        <v>0</v>
      </c>
      <c r="Q34" s="23">
        <f t="shared" si="6"/>
        <v>0</v>
      </c>
      <c r="R34" s="23">
        <f t="shared" si="7"/>
        <v>20000</v>
      </c>
      <c r="S34" s="23">
        <f t="shared" si="8"/>
        <v>20000</v>
      </c>
      <c r="T34" s="23">
        <f t="shared" si="9"/>
        <v>0</v>
      </c>
      <c r="U34" s="78">
        <f t="shared" si="10"/>
        <v>20000</v>
      </c>
    </row>
    <row r="35" spans="1:21" s="9" customFormat="1" ht="61.5" customHeight="1">
      <c r="A35" s="49"/>
      <c r="B35" s="46"/>
      <c r="C35" s="19" t="s">
        <v>47</v>
      </c>
      <c r="D35" s="74">
        <f>D36+D39</f>
        <v>3328100</v>
      </c>
      <c r="E35" s="88">
        <f aca="true" t="shared" si="22" ref="E35:J35">E36+E39</f>
        <v>76600</v>
      </c>
      <c r="F35" s="52">
        <f t="shared" si="22"/>
        <v>76600</v>
      </c>
      <c r="G35" s="52">
        <f t="shared" si="22"/>
        <v>0</v>
      </c>
      <c r="H35" s="52">
        <f t="shared" si="22"/>
        <v>2251500</v>
      </c>
      <c r="I35" s="52">
        <f t="shared" si="22"/>
        <v>1711500</v>
      </c>
      <c r="J35" s="52">
        <f t="shared" si="22"/>
        <v>540000</v>
      </c>
      <c r="K35" s="78">
        <f t="shared" si="18"/>
        <v>2328100</v>
      </c>
      <c r="L35" s="88">
        <f>L36+L39</f>
        <v>1000000</v>
      </c>
      <c r="M35" s="52">
        <f>M36+M39</f>
        <v>0</v>
      </c>
      <c r="N35" s="102">
        <f>N36+N39</f>
        <v>1000000</v>
      </c>
      <c r="O35" s="88">
        <f aca="true" t="shared" si="23" ref="O35:U35">O36+O39</f>
        <v>76600</v>
      </c>
      <c r="P35" s="52">
        <f t="shared" si="23"/>
        <v>76600</v>
      </c>
      <c r="Q35" s="52">
        <f t="shared" si="23"/>
        <v>0</v>
      </c>
      <c r="R35" s="52">
        <f>R36+R39</f>
        <v>3251500</v>
      </c>
      <c r="S35" s="52">
        <f t="shared" si="23"/>
        <v>1711500</v>
      </c>
      <c r="T35" s="52">
        <f t="shared" si="23"/>
        <v>1540000</v>
      </c>
      <c r="U35" s="102">
        <f t="shared" si="23"/>
        <v>3328100</v>
      </c>
    </row>
    <row r="36" spans="1:21" s="9" customFormat="1" ht="57" customHeight="1">
      <c r="A36" s="50">
        <v>8320</v>
      </c>
      <c r="B36" s="51" t="s">
        <v>30</v>
      </c>
      <c r="C36" s="35" t="s">
        <v>7</v>
      </c>
      <c r="D36" s="75">
        <f>D37</f>
        <v>76600</v>
      </c>
      <c r="E36" s="89">
        <f aca="true" t="shared" si="24" ref="D36:F37">E37</f>
        <v>76600</v>
      </c>
      <c r="F36" s="36">
        <f t="shared" si="24"/>
        <v>76600</v>
      </c>
      <c r="G36" s="36">
        <v>0</v>
      </c>
      <c r="H36" s="36">
        <v>0</v>
      </c>
      <c r="I36" s="36">
        <v>0</v>
      </c>
      <c r="J36" s="36">
        <v>0</v>
      </c>
      <c r="K36" s="90">
        <f t="shared" si="18"/>
        <v>76600</v>
      </c>
      <c r="L36" s="91">
        <f aca="true" t="shared" si="25" ref="L36:N37">L37</f>
        <v>0</v>
      </c>
      <c r="M36" s="43">
        <f t="shared" si="25"/>
        <v>0</v>
      </c>
      <c r="N36" s="92">
        <f t="shared" si="25"/>
        <v>0</v>
      </c>
      <c r="O36" s="91">
        <f aca="true" t="shared" si="26" ref="O36:U37">O37</f>
        <v>76600</v>
      </c>
      <c r="P36" s="43">
        <f t="shared" si="26"/>
        <v>76600</v>
      </c>
      <c r="Q36" s="43">
        <f t="shared" si="26"/>
        <v>0</v>
      </c>
      <c r="R36" s="43">
        <f t="shared" si="26"/>
        <v>0</v>
      </c>
      <c r="S36" s="43">
        <f t="shared" si="26"/>
        <v>0</v>
      </c>
      <c r="T36" s="43">
        <f t="shared" si="26"/>
        <v>0</v>
      </c>
      <c r="U36" s="92">
        <f t="shared" si="26"/>
        <v>76600</v>
      </c>
    </row>
    <row r="37" spans="1:21" s="9" customFormat="1" ht="120.75" customHeight="1">
      <c r="A37" s="49"/>
      <c r="B37" s="46"/>
      <c r="C37" s="37" t="s">
        <v>12</v>
      </c>
      <c r="D37" s="73">
        <f t="shared" si="24"/>
        <v>76600</v>
      </c>
      <c r="E37" s="84">
        <f t="shared" si="24"/>
        <v>76600</v>
      </c>
      <c r="F37" s="38">
        <f t="shared" si="24"/>
        <v>76600</v>
      </c>
      <c r="G37" s="38">
        <v>0</v>
      </c>
      <c r="H37" s="38">
        <v>0</v>
      </c>
      <c r="I37" s="38">
        <v>0</v>
      </c>
      <c r="J37" s="38">
        <v>0</v>
      </c>
      <c r="K37" s="85">
        <f t="shared" si="18"/>
        <v>76600</v>
      </c>
      <c r="L37" s="93">
        <f t="shared" si="25"/>
        <v>0</v>
      </c>
      <c r="M37" s="42">
        <f t="shared" si="25"/>
        <v>0</v>
      </c>
      <c r="N37" s="103">
        <f t="shared" si="25"/>
        <v>0</v>
      </c>
      <c r="O37" s="93">
        <f t="shared" si="26"/>
        <v>76600</v>
      </c>
      <c r="P37" s="42">
        <f t="shared" si="26"/>
        <v>76600</v>
      </c>
      <c r="Q37" s="42">
        <f t="shared" si="26"/>
        <v>0</v>
      </c>
      <c r="R37" s="42">
        <f t="shared" si="26"/>
        <v>0</v>
      </c>
      <c r="S37" s="42">
        <f t="shared" si="26"/>
        <v>0</v>
      </c>
      <c r="T37" s="42">
        <f t="shared" si="26"/>
        <v>0</v>
      </c>
      <c r="U37" s="103">
        <f t="shared" si="26"/>
        <v>76600</v>
      </c>
    </row>
    <row r="38" spans="1:21" s="9" customFormat="1" ht="78" customHeight="1">
      <c r="A38" s="49"/>
      <c r="B38" s="46"/>
      <c r="C38" s="44" t="s">
        <v>22</v>
      </c>
      <c r="D38" s="70">
        <v>76600</v>
      </c>
      <c r="E38" s="81">
        <v>76600</v>
      </c>
      <c r="F38" s="40">
        <v>76600</v>
      </c>
      <c r="G38" s="40">
        <v>0</v>
      </c>
      <c r="H38" s="40">
        <v>0</v>
      </c>
      <c r="I38" s="40">
        <v>0</v>
      </c>
      <c r="J38" s="40">
        <v>0</v>
      </c>
      <c r="K38" s="82">
        <f t="shared" si="18"/>
        <v>76600</v>
      </c>
      <c r="L38" s="81"/>
      <c r="M38" s="40"/>
      <c r="N38" s="82"/>
      <c r="O38" s="77">
        <f t="shared" si="4"/>
        <v>76600</v>
      </c>
      <c r="P38" s="23">
        <f t="shared" si="5"/>
        <v>76600</v>
      </c>
      <c r="Q38" s="23">
        <f t="shared" si="6"/>
        <v>0</v>
      </c>
      <c r="R38" s="23">
        <f t="shared" si="7"/>
        <v>0</v>
      </c>
      <c r="S38" s="23">
        <f t="shared" si="8"/>
        <v>0</v>
      </c>
      <c r="T38" s="23">
        <f t="shared" si="9"/>
        <v>0</v>
      </c>
      <c r="U38" s="78">
        <f t="shared" si="10"/>
        <v>76600</v>
      </c>
    </row>
    <row r="39" spans="1:21" s="9" customFormat="1" ht="60" customHeight="1">
      <c r="A39" s="50">
        <v>8340</v>
      </c>
      <c r="B39" s="50" t="s">
        <v>28</v>
      </c>
      <c r="C39" s="19" t="s">
        <v>29</v>
      </c>
      <c r="D39" s="75">
        <f>D40+D42+D44+D49+D53</f>
        <v>3251500</v>
      </c>
      <c r="E39" s="91">
        <f aca="true" t="shared" si="27" ref="E39:K39">E40+E42+E44+E49+E53</f>
        <v>0</v>
      </c>
      <c r="F39" s="43">
        <f t="shared" si="27"/>
        <v>0</v>
      </c>
      <c r="G39" s="43">
        <f t="shared" si="27"/>
        <v>0</v>
      </c>
      <c r="H39" s="43">
        <f t="shared" si="27"/>
        <v>2251500</v>
      </c>
      <c r="I39" s="43">
        <f t="shared" si="27"/>
        <v>1711500</v>
      </c>
      <c r="J39" s="43">
        <f t="shared" si="27"/>
        <v>540000</v>
      </c>
      <c r="K39" s="92">
        <f t="shared" si="27"/>
        <v>2251500</v>
      </c>
      <c r="L39" s="91">
        <f>L40+L42+L44+L49+L53</f>
        <v>1000000</v>
      </c>
      <c r="M39" s="43">
        <f>M40+M42+M44+M49+M53</f>
        <v>0</v>
      </c>
      <c r="N39" s="92">
        <f>N40+N42+N44+N49+N53</f>
        <v>1000000</v>
      </c>
      <c r="O39" s="91">
        <f aca="true" t="shared" si="28" ref="O39:U39">O40+O42+O44+O49+O53</f>
        <v>0</v>
      </c>
      <c r="P39" s="43">
        <f t="shared" si="28"/>
        <v>0</v>
      </c>
      <c r="Q39" s="43">
        <f t="shared" si="28"/>
        <v>0</v>
      </c>
      <c r="R39" s="43">
        <f t="shared" si="28"/>
        <v>3251500</v>
      </c>
      <c r="S39" s="43">
        <f t="shared" si="28"/>
        <v>1711500</v>
      </c>
      <c r="T39" s="43">
        <f t="shared" si="28"/>
        <v>1540000</v>
      </c>
      <c r="U39" s="92">
        <f t="shared" si="28"/>
        <v>3251500</v>
      </c>
    </row>
    <row r="40" spans="1:21" s="9" customFormat="1" ht="109.5" customHeight="1">
      <c r="A40" s="49"/>
      <c r="B40" s="46"/>
      <c r="C40" s="37" t="s">
        <v>13</v>
      </c>
      <c r="D40" s="73">
        <f>D41</f>
        <v>782708</v>
      </c>
      <c r="E40" s="93">
        <f aca="true" t="shared" si="29" ref="E40:U40">E41</f>
        <v>0</v>
      </c>
      <c r="F40" s="42">
        <f t="shared" si="29"/>
        <v>0</v>
      </c>
      <c r="G40" s="42">
        <f t="shared" si="29"/>
        <v>0</v>
      </c>
      <c r="H40" s="42">
        <f t="shared" si="29"/>
        <v>782708</v>
      </c>
      <c r="I40" s="42">
        <f t="shared" si="29"/>
        <v>782708</v>
      </c>
      <c r="J40" s="42">
        <f t="shared" si="29"/>
        <v>0</v>
      </c>
      <c r="K40" s="80">
        <f t="shared" si="18"/>
        <v>782708</v>
      </c>
      <c r="L40" s="93">
        <f>L41</f>
        <v>0</v>
      </c>
      <c r="M40" s="42">
        <f t="shared" si="29"/>
        <v>0</v>
      </c>
      <c r="N40" s="103">
        <f t="shared" si="29"/>
        <v>0</v>
      </c>
      <c r="O40" s="93">
        <f t="shared" si="29"/>
        <v>0</v>
      </c>
      <c r="P40" s="42">
        <f t="shared" si="29"/>
        <v>0</v>
      </c>
      <c r="Q40" s="42">
        <f t="shared" si="29"/>
        <v>0</v>
      </c>
      <c r="R40" s="42">
        <f t="shared" si="29"/>
        <v>782708</v>
      </c>
      <c r="S40" s="42">
        <f t="shared" si="29"/>
        <v>782708</v>
      </c>
      <c r="T40" s="42">
        <f t="shared" si="29"/>
        <v>0</v>
      </c>
      <c r="U40" s="103">
        <f t="shared" si="29"/>
        <v>782708</v>
      </c>
    </row>
    <row r="41" spans="1:21" s="9" customFormat="1" ht="90" customHeight="1">
      <c r="A41" s="49"/>
      <c r="B41" s="46"/>
      <c r="C41" s="44" t="s">
        <v>23</v>
      </c>
      <c r="D41" s="70">
        <f>900000-117292</f>
        <v>782708</v>
      </c>
      <c r="E41" s="81">
        <v>0</v>
      </c>
      <c r="F41" s="40">
        <v>0</v>
      </c>
      <c r="G41" s="40">
        <v>0</v>
      </c>
      <c r="H41" s="40">
        <f>900000-117292</f>
        <v>782708</v>
      </c>
      <c r="I41" s="40">
        <v>782708</v>
      </c>
      <c r="J41" s="40">
        <v>0</v>
      </c>
      <c r="K41" s="82">
        <f>H41</f>
        <v>782708</v>
      </c>
      <c r="L41" s="81"/>
      <c r="M41" s="40"/>
      <c r="N41" s="82"/>
      <c r="O41" s="77">
        <f t="shared" si="4"/>
        <v>0</v>
      </c>
      <c r="P41" s="23">
        <f t="shared" si="5"/>
        <v>0</v>
      </c>
      <c r="Q41" s="23">
        <f t="shared" si="6"/>
        <v>0</v>
      </c>
      <c r="R41" s="23">
        <f t="shared" si="7"/>
        <v>782708</v>
      </c>
      <c r="S41" s="23">
        <f t="shared" si="8"/>
        <v>782708</v>
      </c>
      <c r="T41" s="23">
        <f t="shared" si="9"/>
        <v>0</v>
      </c>
      <c r="U41" s="78">
        <f t="shared" si="10"/>
        <v>782708</v>
      </c>
    </row>
    <row r="42" spans="1:21" s="9" customFormat="1" ht="69" customHeight="1">
      <c r="A42" s="49"/>
      <c r="B42" s="46"/>
      <c r="C42" s="37" t="s">
        <v>24</v>
      </c>
      <c r="D42" s="73">
        <f>D43</f>
        <v>1450000</v>
      </c>
      <c r="E42" s="84">
        <v>0</v>
      </c>
      <c r="F42" s="38">
        <v>0</v>
      </c>
      <c r="G42" s="38">
        <v>0</v>
      </c>
      <c r="H42" s="38">
        <f>H43</f>
        <v>450000</v>
      </c>
      <c r="I42" s="38">
        <v>0</v>
      </c>
      <c r="J42" s="38">
        <f>J43</f>
        <v>450000</v>
      </c>
      <c r="K42" s="85">
        <f>E42+H42</f>
        <v>450000</v>
      </c>
      <c r="L42" s="84">
        <f>L43</f>
        <v>1000000</v>
      </c>
      <c r="M42" s="38">
        <v>0</v>
      </c>
      <c r="N42" s="85">
        <f>N43</f>
        <v>1000000</v>
      </c>
      <c r="O42" s="84">
        <f aca="true" t="shared" si="30" ref="O42:U42">O43</f>
        <v>0</v>
      </c>
      <c r="P42" s="38">
        <f t="shared" si="30"/>
        <v>0</v>
      </c>
      <c r="Q42" s="38">
        <f t="shared" si="30"/>
        <v>0</v>
      </c>
      <c r="R42" s="38">
        <f t="shared" si="30"/>
        <v>1450000</v>
      </c>
      <c r="S42" s="38">
        <f t="shared" si="30"/>
        <v>0</v>
      </c>
      <c r="T42" s="38">
        <f t="shared" si="30"/>
        <v>1450000</v>
      </c>
      <c r="U42" s="85">
        <f t="shared" si="30"/>
        <v>1450000</v>
      </c>
    </row>
    <row r="43" spans="1:21" s="9" customFormat="1" ht="79.5" customHeight="1">
      <c r="A43" s="49"/>
      <c r="B43" s="46"/>
      <c r="C43" s="44" t="s">
        <v>25</v>
      </c>
      <c r="D43" s="70">
        <v>1450000</v>
      </c>
      <c r="E43" s="81">
        <v>0</v>
      </c>
      <c r="F43" s="40">
        <v>0</v>
      </c>
      <c r="G43" s="40">
        <v>0</v>
      </c>
      <c r="H43" s="40">
        <f>1450000-1000000</f>
        <v>450000</v>
      </c>
      <c r="I43" s="40">
        <v>0</v>
      </c>
      <c r="J43" s="40">
        <f>1450000-1000000</f>
        <v>450000</v>
      </c>
      <c r="K43" s="82">
        <f aca="true" t="shared" si="31" ref="K43:K52">E43+H43</f>
        <v>450000</v>
      </c>
      <c r="L43" s="81">
        <f>M43+N43</f>
        <v>1000000</v>
      </c>
      <c r="M43" s="40"/>
      <c r="N43" s="82">
        <v>1000000</v>
      </c>
      <c r="O43" s="77">
        <f>P43+Q43</f>
        <v>0</v>
      </c>
      <c r="P43" s="23">
        <f>F43</f>
        <v>0</v>
      </c>
      <c r="Q43" s="23">
        <f>G43</f>
        <v>0</v>
      </c>
      <c r="R43" s="23">
        <f>S43+T43</f>
        <v>1450000</v>
      </c>
      <c r="S43" s="23">
        <f>I43+M43</f>
        <v>0</v>
      </c>
      <c r="T43" s="23">
        <f>J43+N43</f>
        <v>1450000</v>
      </c>
      <c r="U43" s="78">
        <f>R43+O43</f>
        <v>1450000</v>
      </c>
    </row>
    <row r="44" spans="1:21" s="9" customFormat="1" ht="156" customHeight="1">
      <c r="A44" s="49"/>
      <c r="B44" s="46"/>
      <c r="C44" s="66" t="s">
        <v>12</v>
      </c>
      <c r="D44" s="72">
        <f>D45+D46+D47+D48</f>
        <v>518792</v>
      </c>
      <c r="E44" s="79">
        <v>0</v>
      </c>
      <c r="F44" s="22">
        <v>0</v>
      </c>
      <c r="G44" s="22">
        <v>0</v>
      </c>
      <c r="H44" s="22">
        <f>H45+H46+H47+H48</f>
        <v>518792</v>
      </c>
      <c r="I44" s="22">
        <f>I45+I46+I47+I48</f>
        <v>518792</v>
      </c>
      <c r="J44" s="22">
        <f>J45+J46+J47+J48</f>
        <v>0</v>
      </c>
      <c r="K44" s="80">
        <f t="shared" si="31"/>
        <v>518792</v>
      </c>
      <c r="L44" s="79">
        <f>L45+L46+L47+L48</f>
        <v>0</v>
      </c>
      <c r="M44" s="22">
        <f>M45+M46+M47+M48</f>
        <v>0</v>
      </c>
      <c r="N44" s="80">
        <f>N45+N46+N47+N48</f>
        <v>0</v>
      </c>
      <c r="O44" s="79">
        <f aca="true" t="shared" si="32" ref="O44:U44">O45+O46+O47+O48</f>
        <v>0</v>
      </c>
      <c r="P44" s="22">
        <f t="shared" si="32"/>
        <v>0</v>
      </c>
      <c r="Q44" s="22">
        <f t="shared" si="32"/>
        <v>0</v>
      </c>
      <c r="R44" s="22">
        <f t="shared" si="32"/>
        <v>518792</v>
      </c>
      <c r="S44" s="22">
        <f t="shared" si="32"/>
        <v>518792</v>
      </c>
      <c r="T44" s="22">
        <f t="shared" si="32"/>
        <v>0</v>
      </c>
      <c r="U44" s="80">
        <f t="shared" si="32"/>
        <v>518792</v>
      </c>
    </row>
    <row r="45" spans="1:21" s="9" customFormat="1" ht="90" customHeight="1">
      <c r="A45" s="49"/>
      <c r="B45" s="46"/>
      <c r="C45" s="44" t="s">
        <v>42</v>
      </c>
      <c r="D45" s="70">
        <v>233400</v>
      </c>
      <c r="E45" s="81">
        <v>0</v>
      </c>
      <c r="F45" s="40">
        <v>0</v>
      </c>
      <c r="G45" s="40">
        <v>0</v>
      </c>
      <c r="H45" s="40">
        <v>233400</v>
      </c>
      <c r="I45" s="40">
        <v>233400</v>
      </c>
      <c r="J45" s="40">
        <v>0</v>
      </c>
      <c r="K45" s="82">
        <f t="shared" si="31"/>
        <v>233400</v>
      </c>
      <c r="L45" s="81"/>
      <c r="M45" s="40"/>
      <c r="N45" s="82"/>
      <c r="O45" s="77">
        <f t="shared" si="4"/>
        <v>0</v>
      </c>
      <c r="P45" s="23">
        <f t="shared" si="5"/>
        <v>0</v>
      </c>
      <c r="Q45" s="23">
        <f t="shared" si="6"/>
        <v>0</v>
      </c>
      <c r="R45" s="23">
        <f t="shared" si="7"/>
        <v>233400</v>
      </c>
      <c r="S45" s="23">
        <f t="shared" si="8"/>
        <v>233400</v>
      </c>
      <c r="T45" s="23">
        <f t="shared" si="9"/>
        <v>0</v>
      </c>
      <c r="U45" s="78">
        <f t="shared" si="10"/>
        <v>233400</v>
      </c>
    </row>
    <row r="46" spans="1:21" s="9" customFormat="1" ht="130.5" customHeight="1">
      <c r="A46" s="49"/>
      <c r="B46" s="46"/>
      <c r="C46" s="44" t="s">
        <v>61</v>
      </c>
      <c r="D46" s="70">
        <v>90725</v>
      </c>
      <c r="E46" s="81">
        <v>0</v>
      </c>
      <c r="F46" s="40">
        <v>0</v>
      </c>
      <c r="G46" s="40">
        <v>0</v>
      </c>
      <c r="H46" s="40">
        <v>90725</v>
      </c>
      <c r="I46" s="40">
        <v>90725</v>
      </c>
      <c r="J46" s="40">
        <v>0</v>
      </c>
      <c r="K46" s="82">
        <f t="shared" si="31"/>
        <v>90725</v>
      </c>
      <c r="L46" s="81"/>
      <c r="M46" s="40"/>
      <c r="N46" s="82"/>
      <c r="O46" s="77">
        <f t="shared" si="4"/>
        <v>0</v>
      </c>
      <c r="P46" s="23">
        <f t="shared" si="5"/>
        <v>0</v>
      </c>
      <c r="Q46" s="23">
        <f t="shared" si="6"/>
        <v>0</v>
      </c>
      <c r="R46" s="23">
        <f t="shared" si="7"/>
        <v>90725</v>
      </c>
      <c r="S46" s="23">
        <f t="shared" si="8"/>
        <v>90725</v>
      </c>
      <c r="T46" s="23">
        <f t="shared" si="9"/>
        <v>0</v>
      </c>
      <c r="U46" s="78">
        <f t="shared" si="10"/>
        <v>90725</v>
      </c>
    </row>
    <row r="47" spans="1:21" s="9" customFormat="1" ht="81" customHeight="1">
      <c r="A47" s="49"/>
      <c r="B47" s="46"/>
      <c r="C47" s="44" t="s">
        <v>62</v>
      </c>
      <c r="D47" s="70">
        <v>176667</v>
      </c>
      <c r="E47" s="81">
        <v>0</v>
      </c>
      <c r="F47" s="40">
        <v>0</v>
      </c>
      <c r="G47" s="40">
        <v>0</v>
      </c>
      <c r="H47" s="40">
        <v>176667</v>
      </c>
      <c r="I47" s="40">
        <v>176667</v>
      </c>
      <c r="J47" s="40">
        <v>0</v>
      </c>
      <c r="K47" s="82">
        <f t="shared" si="31"/>
        <v>176667</v>
      </c>
      <c r="L47" s="81"/>
      <c r="M47" s="40"/>
      <c r="N47" s="82"/>
      <c r="O47" s="77">
        <f t="shared" si="4"/>
        <v>0</v>
      </c>
      <c r="P47" s="23">
        <f t="shared" si="5"/>
        <v>0</v>
      </c>
      <c r="Q47" s="23">
        <f t="shared" si="6"/>
        <v>0</v>
      </c>
      <c r="R47" s="23">
        <f t="shared" si="7"/>
        <v>176667</v>
      </c>
      <c r="S47" s="23">
        <f t="shared" si="8"/>
        <v>176667</v>
      </c>
      <c r="T47" s="23">
        <f t="shared" si="9"/>
        <v>0</v>
      </c>
      <c r="U47" s="78">
        <f t="shared" si="10"/>
        <v>176667</v>
      </c>
    </row>
    <row r="48" spans="1:21" s="9" customFormat="1" ht="99" customHeight="1">
      <c r="A48" s="49"/>
      <c r="B48" s="46"/>
      <c r="C48" s="44" t="s">
        <v>63</v>
      </c>
      <c r="D48" s="70">
        <v>18000</v>
      </c>
      <c r="E48" s="81">
        <v>0</v>
      </c>
      <c r="F48" s="40">
        <v>0</v>
      </c>
      <c r="G48" s="40">
        <v>0</v>
      </c>
      <c r="H48" s="40">
        <v>18000</v>
      </c>
      <c r="I48" s="40">
        <v>18000</v>
      </c>
      <c r="J48" s="40">
        <v>0</v>
      </c>
      <c r="K48" s="82">
        <f t="shared" si="31"/>
        <v>18000</v>
      </c>
      <c r="L48" s="81"/>
      <c r="M48" s="40"/>
      <c r="N48" s="82"/>
      <c r="O48" s="77">
        <f t="shared" si="4"/>
        <v>0</v>
      </c>
      <c r="P48" s="23">
        <f t="shared" si="5"/>
        <v>0</v>
      </c>
      <c r="Q48" s="23">
        <f t="shared" si="6"/>
        <v>0</v>
      </c>
      <c r="R48" s="23">
        <f t="shared" si="7"/>
        <v>18000</v>
      </c>
      <c r="S48" s="23">
        <f t="shared" si="8"/>
        <v>18000</v>
      </c>
      <c r="T48" s="23">
        <f t="shared" si="9"/>
        <v>0</v>
      </c>
      <c r="U48" s="78">
        <f t="shared" si="10"/>
        <v>18000</v>
      </c>
    </row>
    <row r="49" spans="1:21" s="9" customFormat="1" ht="207.75" customHeight="1">
      <c r="A49" s="49"/>
      <c r="B49" s="46"/>
      <c r="C49" s="66" t="s">
        <v>21</v>
      </c>
      <c r="D49" s="72">
        <f>D50+D51+D52</f>
        <v>200000</v>
      </c>
      <c r="E49" s="79">
        <v>0</v>
      </c>
      <c r="F49" s="22">
        <v>0</v>
      </c>
      <c r="G49" s="22">
        <v>0</v>
      </c>
      <c r="H49" s="22">
        <f>H50+H51+H52</f>
        <v>200000</v>
      </c>
      <c r="I49" s="22">
        <f>I50+I51+I52</f>
        <v>110000</v>
      </c>
      <c r="J49" s="22">
        <f>J50+J51+J52</f>
        <v>90000</v>
      </c>
      <c r="K49" s="80">
        <f t="shared" si="31"/>
        <v>200000</v>
      </c>
      <c r="L49" s="79">
        <f>L50+L51+L52</f>
        <v>0</v>
      </c>
      <c r="M49" s="22">
        <f>M50+M51+M52</f>
        <v>0</v>
      </c>
      <c r="N49" s="80">
        <f>N50+N51+N52</f>
        <v>0</v>
      </c>
      <c r="O49" s="79">
        <f aca="true" t="shared" si="33" ref="O49:U49">O50+O51+O52</f>
        <v>0</v>
      </c>
      <c r="P49" s="22">
        <f t="shared" si="33"/>
        <v>0</v>
      </c>
      <c r="Q49" s="22">
        <f t="shared" si="33"/>
        <v>0</v>
      </c>
      <c r="R49" s="22">
        <f t="shared" si="33"/>
        <v>200000</v>
      </c>
      <c r="S49" s="22">
        <f t="shared" si="33"/>
        <v>110000</v>
      </c>
      <c r="T49" s="22">
        <f t="shared" si="33"/>
        <v>90000</v>
      </c>
      <c r="U49" s="80">
        <f t="shared" si="33"/>
        <v>200000</v>
      </c>
    </row>
    <row r="50" spans="1:21" s="9" customFormat="1" ht="85.5" customHeight="1">
      <c r="A50" s="49"/>
      <c r="B50" s="46"/>
      <c r="C50" s="44" t="s">
        <v>57</v>
      </c>
      <c r="D50" s="70">
        <v>10000</v>
      </c>
      <c r="E50" s="81">
        <v>0</v>
      </c>
      <c r="F50" s="40">
        <v>0</v>
      </c>
      <c r="G50" s="40">
        <v>0</v>
      </c>
      <c r="H50" s="40">
        <v>10000</v>
      </c>
      <c r="I50" s="40">
        <v>10000</v>
      </c>
      <c r="J50" s="40">
        <v>0</v>
      </c>
      <c r="K50" s="82">
        <f t="shared" si="31"/>
        <v>10000</v>
      </c>
      <c r="L50" s="81"/>
      <c r="M50" s="40"/>
      <c r="N50" s="82"/>
      <c r="O50" s="77">
        <f t="shared" si="4"/>
        <v>0</v>
      </c>
      <c r="P50" s="23">
        <f t="shared" si="5"/>
        <v>0</v>
      </c>
      <c r="Q50" s="23">
        <f t="shared" si="6"/>
        <v>0</v>
      </c>
      <c r="R50" s="23">
        <f t="shared" si="7"/>
        <v>10000</v>
      </c>
      <c r="S50" s="23">
        <f t="shared" si="8"/>
        <v>10000</v>
      </c>
      <c r="T50" s="23">
        <f t="shared" si="9"/>
        <v>0</v>
      </c>
      <c r="U50" s="78">
        <f t="shared" si="10"/>
        <v>10000</v>
      </c>
    </row>
    <row r="51" spans="1:21" s="9" customFormat="1" ht="70.5" customHeight="1">
      <c r="A51" s="49"/>
      <c r="B51" s="46"/>
      <c r="C51" s="44" t="s">
        <v>35</v>
      </c>
      <c r="D51" s="70">
        <v>90000</v>
      </c>
      <c r="E51" s="81">
        <v>0</v>
      </c>
      <c r="F51" s="40">
        <v>0</v>
      </c>
      <c r="G51" s="40">
        <v>0</v>
      </c>
      <c r="H51" s="40">
        <v>90000</v>
      </c>
      <c r="I51" s="40">
        <v>0</v>
      </c>
      <c r="J51" s="40">
        <v>90000</v>
      </c>
      <c r="K51" s="82">
        <f t="shared" si="31"/>
        <v>90000</v>
      </c>
      <c r="L51" s="81"/>
      <c r="M51" s="40"/>
      <c r="N51" s="82"/>
      <c r="O51" s="77">
        <f t="shared" si="4"/>
        <v>0</v>
      </c>
      <c r="P51" s="23">
        <f t="shared" si="5"/>
        <v>0</v>
      </c>
      <c r="Q51" s="23">
        <f t="shared" si="6"/>
        <v>0</v>
      </c>
      <c r="R51" s="23">
        <f t="shared" si="7"/>
        <v>90000</v>
      </c>
      <c r="S51" s="23">
        <f t="shared" si="8"/>
        <v>0</v>
      </c>
      <c r="T51" s="23">
        <f t="shared" si="9"/>
        <v>90000</v>
      </c>
      <c r="U51" s="78">
        <f t="shared" si="10"/>
        <v>90000</v>
      </c>
    </row>
    <row r="52" spans="1:21" s="9" customFormat="1" ht="126" customHeight="1">
      <c r="A52" s="49"/>
      <c r="B52" s="46"/>
      <c r="C52" s="44" t="s">
        <v>34</v>
      </c>
      <c r="D52" s="70">
        <v>100000</v>
      </c>
      <c r="E52" s="81">
        <v>0</v>
      </c>
      <c r="F52" s="40">
        <v>0</v>
      </c>
      <c r="G52" s="40">
        <v>0</v>
      </c>
      <c r="H52" s="40">
        <v>100000</v>
      </c>
      <c r="I52" s="40">
        <v>100000</v>
      </c>
      <c r="J52" s="40">
        <v>0</v>
      </c>
      <c r="K52" s="82">
        <f t="shared" si="31"/>
        <v>100000</v>
      </c>
      <c r="L52" s="81"/>
      <c r="M52" s="40"/>
      <c r="N52" s="82"/>
      <c r="O52" s="77">
        <f t="shared" si="4"/>
        <v>0</v>
      </c>
      <c r="P52" s="23">
        <f t="shared" si="5"/>
        <v>0</v>
      </c>
      <c r="Q52" s="23">
        <f t="shared" si="6"/>
        <v>0</v>
      </c>
      <c r="R52" s="23">
        <f t="shared" si="7"/>
        <v>100000</v>
      </c>
      <c r="S52" s="23">
        <f t="shared" si="8"/>
        <v>100000</v>
      </c>
      <c r="T52" s="23">
        <f t="shared" si="9"/>
        <v>0</v>
      </c>
      <c r="U52" s="78">
        <f t="shared" si="10"/>
        <v>100000</v>
      </c>
    </row>
    <row r="53" spans="1:21" s="9" customFormat="1" ht="93" customHeight="1">
      <c r="A53" s="49"/>
      <c r="B53" s="46"/>
      <c r="C53" s="66" t="s">
        <v>58</v>
      </c>
      <c r="D53" s="72">
        <f>D54</f>
        <v>300000</v>
      </c>
      <c r="E53" s="79">
        <v>0</v>
      </c>
      <c r="F53" s="22">
        <v>0</v>
      </c>
      <c r="G53" s="22">
        <v>0</v>
      </c>
      <c r="H53" s="22">
        <f>H54</f>
        <v>300000</v>
      </c>
      <c r="I53" s="22">
        <f>I54</f>
        <v>300000</v>
      </c>
      <c r="J53" s="22">
        <f aca="true" t="shared" si="34" ref="J53:U53">J54</f>
        <v>0</v>
      </c>
      <c r="K53" s="80">
        <f t="shared" si="34"/>
        <v>300000</v>
      </c>
      <c r="L53" s="79">
        <f t="shared" si="34"/>
        <v>0</v>
      </c>
      <c r="M53" s="22">
        <f t="shared" si="34"/>
        <v>0</v>
      </c>
      <c r="N53" s="80">
        <f t="shared" si="34"/>
        <v>0</v>
      </c>
      <c r="O53" s="79">
        <f t="shared" si="34"/>
        <v>0</v>
      </c>
      <c r="P53" s="22">
        <f t="shared" si="34"/>
        <v>0</v>
      </c>
      <c r="Q53" s="22">
        <f t="shared" si="34"/>
        <v>0</v>
      </c>
      <c r="R53" s="22">
        <f t="shared" si="34"/>
        <v>300000</v>
      </c>
      <c r="S53" s="22">
        <f t="shared" si="34"/>
        <v>300000</v>
      </c>
      <c r="T53" s="22">
        <f t="shared" si="34"/>
        <v>0</v>
      </c>
      <c r="U53" s="80">
        <f t="shared" si="34"/>
        <v>300000</v>
      </c>
    </row>
    <row r="54" spans="1:21" s="9" customFormat="1" ht="52.5" customHeight="1">
      <c r="A54" s="49"/>
      <c r="B54" s="46"/>
      <c r="C54" s="67" t="s">
        <v>56</v>
      </c>
      <c r="D54" s="76">
        <v>300000</v>
      </c>
      <c r="E54" s="94">
        <v>0</v>
      </c>
      <c r="F54" s="20">
        <v>0</v>
      </c>
      <c r="G54" s="20">
        <v>0</v>
      </c>
      <c r="H54" s="20">
        <v>300000</v>
      </c>
      <c r="I54" s="20">
        <v>300000</v>
      </c>
      <c r="J54" s="20">
        <v>0</v>
      </c>
      <c r="K54" s="95">
        <v>300000</v>
      </c>
      <c r="L54" s="94"/>
      <c r="M54" s="20"/>
      <c r="N54" s="95"/>
      <c r="O54" s="77">
        <f t="shared" si="4"/>
        <v>0</v>
      </c>
      <c r="P54" s="23">
        <f t="shared" si="5"/>
        <v>0</v>
      </c>
      <c r="Q54" s="23">
        <f t="shared" si="6"/>
        <v>0</v>
      </c>
      <c r="R54" s="23">
        <f t="shared" si="7"/>
        <v>300000</v>
      </c>
      <c r="S54" s="23">
        <f t="shared" si="8"/>
        <v>300000</v>
      </c>
      <c r="T54" s="23">
        <f t="shared" si="9"/>
        <v>0</v>
      </c>
      <c r="U54" s="78">
        <f t="shared" si="10"/>
        <v>300000</v>
      </c>
    </row>
    <row r="55" spans="1:21" s="9" customFormat="1" ht="57" customHeight="1">
      <c r="A55" s="49"/>
      <c r="B55" s="46"/>
      <c r="C55" s="19" t="s">
        <v>48</v>
      </c>
      <c r="D55" s="71">
        <f>D56</f>
        <v>20000</v>
      </c>
      <c r="E55" s="83">
        <f aca="true" t="shared" si="35" ref="E55:T55">E56</f>
        <v>0</v>
      </c>
      <c r="F55" s="21">
        <f t="shared" si="35"/>
        <v>0</v>
      </c>
      <c r="G55" s="21">
        <f t="shared" si="35"/>
        <v>0</v>
      </c>
      <c r="H55" s="21">
        <f t="shared" si="35"/>
        <v>20000</v>
      </c>
      <c r="I55" s="21">
        <f t="shared" si="35"/>
        <v>20000</v>
      </c>
      <c r="J55" s="21">
        <f t="shared" si="35"/>
        <v>0</v>
      </c>
      <c r="K55" s="78">
        <f>E55+H55</f>
        <v>20000</v>
      </c>
      <c r="L55" s="83">
        <f t="shared" si="35"/>
        <v>0</v>
      </c>
      <c r="M55" s="21">
        <f t="shared" si="35"/>
        <v>0</v>
      </c>
      <c r="N55" s="97">
        <f t="shared" si="35"/>
        <v>0</v>
      </c>
      <c r="O55" s="83">
        <f t="shared" si="35"/>
        <v>0</v>
      </c>
      <c r="P55" s="21">
        <f t="shared" si="35"/>
        <v>0</v>
      </c>
      <c r="Q55" s="21">
        <f t="shared" si="35"/>
        <v>0</v>
      </c>
      <c r="R55" s="21">
        <f t="shared" si="35"/>
        <v>20000</v>
      </c>
      <c r="S55" s="21">
        <f t="shared" si="35"/>
        <v>20000</v>
      </c>
      <c r="T55" s="21">
        <f t="shared" si="35"/>
        <v>0</v>
      </c>
      <c r="U55" s="97">
        <f>U56</f>
        <v>20000</v>
      </c>
    </row>
    <row r="56" spans="1:21" s="9" customFormat="1" ht="63" customHeight="1">
      <c r="A56" s="50">
        <v>8340</v>
      </c>
      <c r="B56" s="50" t="s">
        <v>28</v>
      </c>
      <c r="C56" s="19" t="s">
        <v>29</v>
      </c>
      <c r="D56" s="71">
        <f>D57</f>
        <v>20000</v>
      </c>
      <c r="E56" s="77">
        <v>0</v>
      </c>
      <c r="F56" s="23">
        <v>0</v>
      </c>
      <c r="G56" s="23">
        <v>0</v>
      </c>
      <c r="H56" s="23">
        <f aca="true" t="shared" si="36" ref="H56:U57">H57</f>
        <v>20000</v>
      </c>
      <c r="I56" s="23">
        <f t="shared" si="36"/>
        <v>20000</v>
      </c>
      <c r="J56" s="23">
        <f t="shared" si="36"/>
        <v>0</v>
      </c>
      <c r="K56" s="78">
        <f>E56+H56</f>
        <v>20000</v>
      </c>
      <c r="L56" s="77">
        <f t="shared" si="36"/>
        <v>0</v>
      </c>
      <c r="M56" s="23">
        <f t="shared" si="36"/>
        <v>0</v>
      </c>
      <c r="N56" s="78">
        <f t="shared" si="36"/>
        <v>0</v>
      </c>
      <c r="O56" s="77">
        <f t="shared" si="36"/>
        <v>0</v>
      </c>
      <c r="P56" s="23">
        <f t="shared" si="36"/>
        <v>0</v>
      </c>
      <c r="Q56" s="23">
        <f t="shared" si="36"/>
        <v>0</v>
      </c>
      <c r="R56" s="23">
        <f t="shared" si="36"/>
        <v>20000</v>
      </c>
      <c r="S56" s="23">
        <f t="shared" si="36"/>
        <v>20000</v>
      </c>
      <c r="T56" s="23">
        <f t="shared" si="36"/>
        <v>0</v>
      </c>
      <c r="U56" s="78">
        <f t="shared" si="36"/>
        <v>20000</v>
      </c>
    </row>
    <row r="57" spans="1:21" s="9" customFormat="1" ht="139.5" customHeight="1">
      <c r="A57" s="49"/>
      <c r="B57" s="46"/>
      <c r="C57" s="66" t="s">
        <v>11</v>
      </c>
      <c r="D57" s="72">
        <f>D58</f>
        <v>20000</v>
      </c>
      <c r="E57" s="79">
        <v>0</v>
      </c>
      <c r="F57" s="22">
        <v>0</v>
      </c>
      <c r="G57" s="22">
        <v>0</v>
      </c>
      <c r="H57" s="22">
        <f t="shared" si="36"/>
        <v>20000</v>
      </c>
      <c r="I57" s="22">
        <f t="shared" si="36"/>
        <v>20000</v>
      </c>
      <c r="J57" s="22">
        <f t="shared" si="36"/>
        <v>0</v>
      </c>
      <c r="K57" s="80">
        <f>E57+H57</f>
        <v>20000</v>
      </c>
      <c r="L57" s="79">
        <f t="shared" si="36"/>
        <v>0</v>
      </c>
      <c r="M57" s="22">
        <f t="shared" si="36"/>
        <v>0</v>
      </c>
      <c r="N57" s="80">
        <f t="shared" si="36"/>
        <v>0</v>
      </c>
      <c r="O57" s="79">
        <f t="shared" si="36"/>
        <v>0</v>
      </c>
      <c r="P57" s="22">
        <f t="shared" si="36"/>
        <v>0</v>
      </c>
      <c r="Q57" s="22">
        <f t="shared" si="36"/>
        <v>0</v>
      </c>
      <c r="R57" s="22">
        <f t="shared" si="36"/>
        <v>20000</v>
      </c>
      <c r="S57" s="22">
        <f t="shared" si="36"/>
        <v>20000</v>
      </c>
      <c r="T57" s="22">
        <f t="shared" si="36"/>
        <v>0</v>
      </c>
      <c r="U57" s="80">
        <f t="shared" si="36"/>
        <v>20000</v>
      </c>
    </row>
    <row r="58" spans="1:21" s="9" customFormat="1" ht="81" customHeight="1">
      <c r="A58" s="49"/>
      <c r="B58" s="46"/>
      <c r="C58" s="67" t="s">
        <v>41</v>
      </c>
      <c r="D58" s="76">
        <v>20000</v>
      </c>
      <c r="E58" s="96">
        <v>0</v>
      </c>
      <c r="F58" s="25">
        <v>0</v>
      </c>
      <c r="G58" s="25">
        <v>0</v>
      </c>
      <c r="H58" s="20">
        <v>20000</v>
      </c>
      <c r="I58" s="20">
        <v>20000</v>
      </c>
      <c r="J58" s="20">
        <v>0</v>
      </c>
      <c r="K58" s="95">
        <f>E58+H58</f>
        <v>20000</v>
      </c>
      <c r="L58" s="94"/>
      <c r="M58" s="20"/>
      <c r="N58" s="95"/>
      <c r="O58" s="77">
        <f t="shared" si="4"/>
        <v>0</v>
      </c>
      <c r="P58" s="23">
        <f t="shared" si="5"/>
        <v>0</v>
      </c>
      <c r="Q58" s="23">
        <f t="shared" si="6"/>
        <v>0</v>
      </c>
      <c r="R58" s="23">
        <f t="shared" si="7"/>
        <v>20000</v>
      </c>
      <c r="S58" s="23">
        <f t="shared" si="8"/>
        <v>20000</v>
      </c>
      <c r="T58" s="23">
        <f t="shared" si="9"/>
        <v>0</v>
      </c>
      <c r="U58" s="78">
        <f t="shared" si="10"/>
        <v>20000</v>
      </c>
    </row>
    <row r="59" spans="1:21" s="9" customFormat="1" ht="20.25">
      <c r="A59" s="49"/>
      <c r="B59" s="46"/>
      <c r="C59" s="34" t="s">
        <v>8</v>
      </c>
      <c r="D59" s="71">
        <f>D55+D35+D20+D15</f>
        <v>3856600</v>
      </c>
      <c r="E59" s="83">
        <f aca="true" t="shared" si="37" ref="E59:K59">E55+E35+E20+E15</f>
        <v>76600</v>
      </c>
      <c r="F59" s="21">
        <f t="shared" si="37"/>
        <v>76600</v>
      </c>
      <c r="G59" s="21">
        <f t="shared" si="37"/>
        <v>0</v>
      </c>
      <c r="H59" s="21">
        <f t="shared" si="37"/>
        <v>2780000</v>
      </c>
      <c r="I59" s="21">
        <f t="shared" si="37"/>
        <v>2193000</v>
      </c>
      <c r="J59" s="21">
        <f t="shared" si="37"/>
        <v>587000</v>
      </c>
      <c r="K59" s="97">
        <f t="shared" si="37"/>
        <v>2856600</v>
      </c>
      <c r="L59" s="83">
        <f>L55+L35+L20+L15</f>
        <v>1000000</v>
      </c>
      <c r="M59" s="21">
        <f>M55+M35+M20+M15</f>
        <v>0</v>
      </c>
      <c r="N59" s="97">
        <f>N55+N35+N20+N15</f>
        <v>1000000</v>
      </c>
      <c r="O59" s="83">
        <f aca="true" t="shared" si="38" ref="O59:U59">O55+O35+O20+O15</f>
        <v>76600</v>
      </c>
      <c r="P59" s="21">
        <f t="shared" si="38"/>
        <v>76600</v>
      </c>
      <c r="Q59" s="21">
        <f t="shared" si="38"/>
        <v>0</v>
      </c>
      <c r="R59" s="21">
        <f t="shared" si="38"/>
        <v>3780000</v>
      </c>
      <c r="S59" s="21">
        <f t="shared" si="38"/>
        <v>2193000</v>
      </c>
      <c r="T59" s="21">
        <f t="shared" si="38"/>
        <v>1587000</v>
      </c>
      <c r="U59" s="97">
        <f t="shared" si="38"/>
        <v>3856600</v>
      </c>
    </row>
    <row r="60" spans="1:21" s="9" customFormat="1" ht="15" customHeight="1">
      <c r="A60" s="49"/>
      <c r="B60" s="46"/>
      <c r="C60" s="19"/>
      <c r="D60" s="71"/>
      <c r="E60" s="77"/>
      <c r="F60" s="23"/>
      <c r="G60" s="23"/>
      <c r="H60" s="23"/>
      <c r="I60" s="23"/>
      <c r="J60" s="23"/>
      <c r="K60" s="78"/>
      <c r="L60" s="77"/>
      <c r="M60" s="23"/>
      <c r="N60" s="78"/>
      <c r="O60" s="77"/>
      <c r="P60" s="23"/>
      <c r="Q60" s="23"/>
      <c r="R60" s="23"/>
      <c r="S60" s="23"/>
      <c r="T60" s="23"/>
      <c r="U60" s="78"/>
    </row>
    <row r="61" spans="1:21" s="9" customFormat="1" ht="25.5" customHeight="1">
      <c r="A61" s="49"/>
      <c r="B61" s="46"/>
      <c r="C61" s="19" t="s">
        <v>38</v>
      </c>
      <c r="D61" s="71">
        <f aca="true" t="shared" si="39" ref="D61:J61">D36</f>
        <v>76600</v>
      </c>
      <c r="E61" s="83">
        <f t="shared" si="39"/>
        <v>76600</v>
      </c>
      <c r="F61" s="21">
        <f t="shared" si="39"/>
        <v>76600</v>
      </c>
      <c r="G61" s="21">
        <f t="shared" si="39"/>
        <v>0</v>
      </c>
      <c r="H61" s="21">
        <f t="shared" si="39"/>
        <v>0</v>
      </c>
      <c r="I61" s="21">
        <f t="shared" si="39"/>
        <v>0</v>
      </c>
      <c r="J61" s="21">
        <f t="shared" si="39"/>
        <v>0</v>
      </c>
      <c r="K61" s="78">
        <f>E61+H61</f>
        <v>76600</v>
      </c>
      <c r="L61" s="83">
        <f>L36</f>
        <v>0</v>
      </c>
      <c r="M61" s="21">
        <f>M36</f>
        <v>0</v>
      </c>
      <c r="N61" s="97">
        <f>N36</f>
        <v>0</v>
      </c>
      <c r="O61" s="83">
        <f aca="true" t="shared" si="40" ref="O61:U61">O36</f>
        <v>76600</v>
      </c>
      <c r="P61" s="21">
        <f t="shared" si="40"/>
        <v>76600</v>
      </c>
      <c r="Q61" s="21">
        <f t="shared" si="40"/>
        <v>0</v>
      </c>
      <c r="R61" s="21">
        <f t="shared" si="40"/>
        <v>0</v>
      </c>
      <c r="S61" s="21">
        <f t="shared" si="40"/>
        <v>0</v>
      </c>
      <c r="T61" s="21">
        <f t="shared" si="40"/>
        <v>0</v>
      </c>
      <c r="U61" s="97">
        <f t="shared" si="40"/>
        <v>76600</v>
      </c>
    </row>
    <row r="62" spans="1:21" s="9" customFormat="1" ht="25.5" customHeight="1" thickBot="1">
      <c r="A62" s="49"/>
      <c r="B62" s="46"/>
      <c r="C62" s="19" t="s">
        <v>39</v>
      </c>
      <c r="D62" s="71">
        <f>D16+D21+D39+D55</f>
        <v>3780000</v>
      </c>
      <c r="E62" s="98">
        <f aca="true" t="shared" si="41" ref="E62:J62">E16+E21+E39+E55</f>
        <v>0</v>
      </c>
      <c r="F62" s="99">
        <f t="shared" si="41"/>
        <v>0</v>
      </c>
      <c r="G62" s="99">
        <f t="shared" si="41"/>
        <v>0</v>
      </c>
      <c r="H62" s="99">
        <f t="shared" si="41"/>
        <v>2780000</v>
      </c>
      <c r="I62" s="99">
        <f t="shared" si="41"/>
        <v>2193000</v>
      </c>
      <c r="J62" s="99">
        <f t="shared" si="41"/>
        <v>587000</v>
      </c>
      <c r="K62" s="100">
        <f>E62+H62</f>
        <v>2780000</v>
      </c>
      <c r="L62" s="98">
        <f>L16+L21+L39+L55</f>
        <v>1000000</v>
      </c>
      <c r="M62" s="99">
        <f>M16+M21+M39+M55</f>
        <v>0</v>
      </c>
      <c r="N62" s="104">
        <f>N16+N21+N39+N55</f>
        <v>1000000</v>
      </c>
      <c r="O62" s="98">
        <f aca="true" t="shared" si="42" ref="O62:U62">O16+O21+O39+O55</f>
        <v>0</v>
      </c>
      <c r="P62" s="99">
        <f t="shared" si="42"/>
        <v>0</v>
      </c>
      <c r="Q62" s="99">
        <f t="shared" si="42"/>
        <v>0</v>
      </c>
      <c r="R62" s="99">
        <f t="shared" si="42"/>
        <v>3780000</v>
      </c>
      <c r="S62" s="99">
        <f t="shared" si="42"/>
        <v>2193000</v>
      </c>
      <c r="T62" s="99">
        <f t="shared" si="42"/>
        <v>1587000</v>
      </c>
      <c r="U62" s="104">
        <f t="shared" si="42"/>
        <v>3780000</v>
      </c>
    </row>
    <row r="63" spans="2:21" s="9" customFormat="1" ht="24.75" customHeight="1">
      <c r="B63" s="8"/>
      <c r="C63" s="26"/>
      <c r="D63" s="28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</row>
    <row r="64" spans="2:21" s="9" customFormat="1" ht="24.75" customHeight="1">
      <c r="B64" s="8"/>
      <c r="C64" s="26"/>
      <c r="D64" s="28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</row>
    <row r="65" spans="2:21" s="9" customFormat="1" ht="24.75" customHeight="1">
      <c r="B65" s="8"/>
      <c r="C65" s="26"/>
      <c r="D65" s="28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</row>
    <row r="66" spans="2:21" s="9" customFormat="1" ht="24.75" customHeight="1">
      <c r="B66" s="8"/>
      <c r="C66" s="26"/>
      <c r="D66" s="28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</row>
    <row r="67" spans="1:21" s="9" customFormat="1" ht="33" customHeight="1">
      <c r="A67" s="106" t="s">
        <v>31</v>
      </c>
      <c r="B67" s="106"/>
      <c r="C67" s="106"/>
      <c r="D67" s="106"/>
      <c r="E67" s="27"/>
      <c r="F67" s="27"/>
      <c r="G67" s="27"/>
      <c r="H67" s="27"/>
      <c r="I67" s="27"/>
      <c r="J67" s="106"/>
      <c r="K67" s="106"/>
      <c r="L67" s="27"/>
      <c r="M67" s="27"/>
      <c r="O67" s="27"/>
      <c r="P67" s="27"/>
      <c r="Q67" s="27"/>
      <c r="R67" s="27"/>
      <c r="S67" s="129" t="s">
        <v>32</v>
      </c>
      <c r="T67" s="129"/>
      <c r="U67" s="129"/>
    </row>
    <row r="68" spans="2:21" s="33" customFormat="1" ht="65.25" customHeight="1">
      <c r="B68" s="30"/>
      <c r="C68" s="39"/>
      <c r="D68" s="31"/>
      <c r="E68" s="32"/>
      <c r="F68" s="32"/>
      <c r="G68" s="32"/>
      <c r="H68" s="106"/>
      <c r="I68" s="106"/>
      <c r="J68" s="106"/>
      <c r="K68" s="106"/>
      <c r="L68" s="106"/>
      <c r="M68" s="106"/>
      <c r="O68" s="32"/>
      <c r="P68" s="32"/>
      <c r="Q68" s="32"/>
      <c r="R68" s="106"/>
      <c r="S68" s="106"/>
      <c r="T68" s="106"/>
      <c r="U68" s="106"/>
    </row>
    <row r="69" spans="1:21" s="9" customFormat="1" ht="33" customHeight="1">
      <c r="A69" s="122" t="s">
        <v>59</v>
      </c>
      <c r="B69" s="122"/>
      <c r="C69" s="122"/>
      <c r="D69" s="26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</row>
    <row r="70" spans="1:21" s="9" customFormat="1" ht="17.25" customHeight="1">
      <c r="A70" s="118" t="s">
        <v>33</v>
      </c>
      <c r="B70" s="118"/>
      <c r="C70" s="53"/>
      <c r="D70" s="26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</row>
    <row r="71" spans="3:21" ht="15.75" customHeight="1">
      <c r="C71" s="26"/>
      <c r="D71" s="26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</row>
    <row r="72" spans="5:21" ht="26.25" customHeight="1"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</row>
    <row r="73" spans="5:21" ht="6.75" customHeight="1"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</row>
    <row r="74" spans="5:21" ht="26.25" customHeight="1"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</row>
    <row r="75" spans="2:21" s="14" customFormat="1" ht="24" customHeight="1">
      <c r="B75" s="11"/>
      <c r="C75" s="115"/>
      <c r="D75" s="115"/>
      <c r="E75" s="115"/>
      <c r="F75" s="115"/>
      <c r="G75" s="12"/>
      <c r="H75" s="12"/>
      <c r="I75" s="12"/>
      <c r="J75" s="12"/>
      <c r="K75" s="13"/>
      <c r="L75" s="12"/>
      <c r="M75" s="12"/>
      <c r="N75" s="12"/>
      <c r="Q75" s="12"/>
      <c r="R75" s="12"/>
      <c r="S75" s="12"/>
      <c r="T75" s="12"/>
      <c r="U75" s="13"/>
    </row>
    <row r="76" spans="2:21" s="6" customFormat="1" ht="30.75" customHeight="1">
      <c r="B76" s="5"/>
      <c r="C76" s="116"/>
      <c r="D76" s="116"/>
      <c r="E76" s="116"/>
      <c r="F76" s="116"/>
      <c r="G76" s="60"/>
      <c r="H76" s="60"/>
      <c r="I76" s="60"/>
      <c r="J76" s="60"/>
      <c r="K76" s="5"/>
      <c r="L76" s="60"/>
      <c r="M76" s="60"/>
      <c r="N76" s="60"/>
      <c r="Q76" s="60"/>
      <c r="R76" s="60"/>
      <c r="S76" s="60"/>
      <c r="T76" s="60"/>
      <c r="U76" s="5"/>
    </row>
    <row r="77" spans="2:21" s="6" customFormat="1" ht="23.25">
      <c r="B77" s="5"/>
      <c r="C77" s="15"/>
      <c r="D77" s="15"/>
      <c r="E77" s="15"/>
      <c r="F77" s="15"/>
      <c r="G77" s="15"/>
      <c r="H77" s="15"/>
      <c r="I77" s="15"/>
      <c r="J77" s="15"/>
      <c r="K77" s="5"/>
      <c r="L77" s="15"/>
      <c r="M77" s="15"/>
      <c r="N77" s="15"/>
      <c r="O77" s="15"/>
      <c r="P77" s="15"/>
      <c r="Q77" s="15"/>
      <c r="R77" s="15"/>
      <c r="S77" s="15"/>
      <c r="T77" s="15"/>
      <c r="U77" s="5"/>
    </row>
    <row r="78" spans="2:21" s="6" customFormat="1" ht="9.75" customHeight="1">
      <c r="B78" s="5"/>
      <c r="C78" s="62"/>
      <c r="D78" s="62"/>
      <c r="E78" s="63"/>
      <c r="F78" s="15"/>
      <c r="G78" s="15"/>
      <c r="H78" s="15"/>
      <c r="I78" s="15"/>
      <c r="J78" s="15"/>
      <c r="K78" s="16"/>
      <c r="L78" s="15"/>
      <c r="M78" s="15"/>
      <c r="N78" s="15"/>
      <c r="O78" s="63"/>
      <c r="P78" s="15"/>
      <c r="Q78" s="15"/>
      <c r="R78" s="15"/>
      <c r="S78" s="15"/>
      <c r="T78" s="15"/>
      <c r="U78" s="16"/>
    </row>
    <row r="79" spans="2:21" s="6" customFormat="1" ht="11.25" customHeight="1">
      <c r="B79" s="5"/>
      <c r="C79" s="62"/>
      <c r="D79" s="62"/>
      <c r="E79" s="63"/>
      <c r="F79" s="15"/>
      <c r="G79" s="15"/>
      <c r="H79" s="15"/>
      <c r="I79" s="15"/>
      <c r="J79" s="15"/>
      <c r="K79" s="16"/>
      <c r="L79" s="15"/>
      <c r="M79" s="15"/>
      <c r="N79" s="15"/>
      <c r="O79" s="63"/>
      <c r="P79" s="15"/>
      <c r="Q79" s="15"/>
      <c r="R79" s="15"/>
      <c r="S79" s="15"/>
      <c r="T79" s="15"/>
      <c r="U79" s="16"/>
    </row>
    <row r="80" spans="3:15" ht="23.25" customHeight="1">
      <c r="C80" s="64"/>
      <c r="D80" s="64"/>
      <c r="E80" s="5"/>
      <c r="O80" s="5"/>
    </row>
    <row r="81" ht="23.25" customHeight="1"/>
    <row r="82" ht="23.25" customHeight="1"/>
    <row r="83" ht="23.25" customHeight="1"/>
    <row r="84" ht="23.25" customHeight="1"/>
    <row r="85" ht="23.25" customHeight="1"/>
  </sheetData>
  <sheetProtection/>
  <mergeCells count="51">
    <mergeCell ref="Q4:U4"/>
    <mergeCell ref="F12:F14"/>
    <mergeCell ref="A67:D67"/>
    <mergeCell ref="Q1:U1"/>
    <mergeCell ref="I5:K5"/>
    <mergeCell ref="I1:K1"/>
    <mergeCell ref="I2:K2"/>
    <mergeCell ref="I3:K3"/>
    <mergeCell ref="Q2:U2"/>
    <mergeCell ref="Q3:U3"/>
    <mergeCell ref="H6:J6"/>
    <mergeCell ref="Q5:U5"/>
    <mergeCell ref="J12:J14"/>
    <mergeCell ref="C10:C14"/>
    <mergeCell ref="D10:D14"/>
    <mergeCell ref="R6:T6"/>
    <mergeCell ref="H10:J11"/>
    <mergeCell ref="L68:M68"/>
    <mergeCell ref="L10:N11"/>
    <mergeCell ref="A7:U7"/>
    <mergeCell ref="S67:U67"/>
    <mergeCell ref="A70:B70"/>
    <mergeCell ref="A10:A14"/>
    <mergeCell ref="B10:B14"/>
    <mergeCell ref="E10:G11"/>
    <mergeCell ref="E12:E14"/>
    <mergeCell ref="A69:C69"/>
    <mergeCell ref="C75:F76"/>
    <mergeCell ref="H68:I68"/>
    <mergeCell ref="J68:K68"/>
    <mergeCell ref="G12:G14"/>
    <mergeCell ref="I12:I14"/>
    <mergeCell ref="K10:K14"/>
    <mergeCell ref="H12:H14"/>
    <mergeCell ref="L6:N6"/>
    <mergeCell ref="L12:L14"/>
    <mergeCell ref="M12:M14"/>
    <mergeCell ref="N12:N14"/>
    <mergeCell ref="R68:S68"/>
    <mergeCell ref="T68:U68"/>
    <mergeCell ref="O11:Q11"/>
    <mergeCell ref="R11:T11"/>
    <mergeCell ref="U11:U14"/>
    <mergeCell ref="O12:O14"/>
    <mergeCell ref="P12:P14"/>
    <mergeCell ref="R12:R14"/>
    <mergeCell ref="S12:S14"/>
    <mergeCell ref="Q12:Q14"/>
    <mergeCell ref="J67:K67"/>
    <mergeCell ref="T12:T14"/>
    <mergeCell ref="O10:U10"/>
  </mergeCells>
  <printOptions horizontalCentered="1"/>
  <pageMargins left="0.1968503937007874" right="0.1968503937007874" top="1.1811023622047245" bottom="0.3937007874015748" header="0.5118110236220472" footer="0.2362204724409449"/>
  <pageSetup fitToHeight="5" fitToWidth="1" horizontalDpi="600" verticalDpi="600" orientation="landscape" paperSize="9" scale="38" r:id="rId1"/>
  <headerFooter alignWithMargins="0">
    <oddHeader>&amp;R&amp;16
</oddHeader>
    <oddFooter>&amp;R&amp;12
&amp;22Сторінка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2018-01-10T08:02:06Z</cp:lastPrinted>
  <dcterms:created xsi:type="dcterms:W3CDTF">2014-01-17T10:52:16Z</dcterms:created>
  <dcterms:modified xsi:type="dcterms:W3CDTF">2018-01-10T08:02:16Z</dcterms:modified>
  <cp:category/>
  <cp:version/>
  <cp:contentType/>
  <cp:contentStatus/>
</cp:coreProperties>
</file>