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<sst xmlns="http://schemas.openxmlformats.org/spreadsheetml/2006/main" count="136" uniqueCount="79">
  <si>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</si>
  <si>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</si>
  <si>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</si>
  <si>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</si>
  <si>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</si>
  <si>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</si>
  <si>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</si>
  <si>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</si>
  <si>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</si>
  <si>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</si>
  <si>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</si>
  <si>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</si>
  <si>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</si>
  <si>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</si>
  <si>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</si>
  <si>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</si>
  <si>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</si>
  <si>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</si>
  <si>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</si>
  <si>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</si>
  <si>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</si>
  <si>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</si>
  <si>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</si>
  <si>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</si>
  <si>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</si>
  <si>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</si>
  <si>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</si>
  <si>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</si>
  <si>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</si>
  <si>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</si>
  <si>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</si>
  <si>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</si>
  <si>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</si>
  <si>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</si>
  <si>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</si>
  <si>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</si>
  <si>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</si>
  <si>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</si>
  <si>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</si>
  <si>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</si>
  <si>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</si>
  <si>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</si>
  <si>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</si>
  <si>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</si>
  <si>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</si>
  <si>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</si>
  <si>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</si>
  <si>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</si>
  <si>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</si>
  <si>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</si>
  <si>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</si>
  <si>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</si>
  <si>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</si>
  <si>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</si>
  <si>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</si>
  <si>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</si>
  <si>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</si>
  <si>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</si>
  <si>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</si>
  <si>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</si>
  <si>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</si>
  <si>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</si>
  <si>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</si>
  <si>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</si>
  <si>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</si>
  <si>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</si>
  <si>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</si>
  <si>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</si>
  <si>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</si>
  <si>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</si>
  <si>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</si>
  <si>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</si>
  <si>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</si>
  <si>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</si>
  <si>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</si>
  <si>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Мета, завдання, КПКВК</t>
  </si>
  <si>
    <t>від  ____ квітня 2017 року № ____-МР</t>
  </si>
  <si>
    <t>Додаток 5</t>
  </si>
  <si>
    <t>Продовження додатка 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</si>
</sst>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[$-FC19]d\ mmmm\ yyyy\ &quot;г.&quot;"/>
    <numFmt numFmtId="210" formatCode="#,##0.00\ &quot;р.&quot;"/>
    <numFmt numFmtId="211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zoomScale="90" zoomScaleNormal="90" zoomScaleSheetLayoutView="90" workbookViewId="0" topLeftCell="A1">
      <selection activeCell="J75" sqref="J75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87" t="s">
        <v>77</v>
      </c>
      <c r="J1" s="87"/>
      <c r="K1" s="87"/>
      <c r="L1" s="4"/>
      <c r="M1" s="12"/>
      <c r="O1" s="5"/>
    </row>
    <row r="2" spans="4:15" s="3" customFormat="1" ht="135.75" customHeight="1">
      <c r="D2" s="6"/>
      <c r="F2" s="22"/>
      <c r="G2" s="22"/>
      <c r="H2" s="22"/>
      <c r="I2" s="88" t="s">
        <v>74</v>
      </c>
      <c r="J2" s="88"/>
      <c r="K2" s="88"/>
      <c r="L2" s="88"/>
      <c r="M2" s="7"/>
      <c r="O2" s="5"/>
    </row>
    <row r="3" spans="6:15" s="3" customFormat="1" ht="18.75">
      <c r="F3" s="22"/>
      <c r="G3" s="22"/>
      <c r="H3" s="22"/>
      <c r="I3" s="53" t="s">
        <v>76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0" t="s">
        <v>42</v>
      </c>
      <c r="C5" s="90"/>
      <c r="D5" s="90"/>
      <c r="E5" s="90"/>
      <c r="F5" s="90"/>
      <c r="G5" s="90"/>
      <c r="H5" s="90"/>
      <c r="I5" s="90"/>
      <c r="J5" s="90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89" t="s">
        <v>75</v>
      </c>
      <c r="B7" s="89" t="s">
        <v>14</v>
      </c>
      <c r="C7" s="91" t="s">
        <v>20</v>
      </c>
      <c r="D7" s="91"/>
      <c r="E7" s="91"/>
      <c r="F7" s="91" t="s">
        <v>12</v>
      </c>
      <c r="G7" s="91"/>
      <c r="H7" s="91"/>
      <c r="I7" s="91" t="s">
        <v>21</v>
      </c>
      <c r="J7" s="91"/>
      <c r="K7" s="91"/>
      <c r="L7" s="89" t="s">
        <v>10</v>
      </c>
      <c r="M7" s="9"/>
      <c r="O7" s="5"/>
    </row>
    <row r="8" spans="1:15" s="3" customFormat="1" ht="33" customHeight="1">
      <c r="A8" s="89"/>
      <c r="B8" s="89"/>
      <c r="C8" s="92" t="s">
        <v>6</v>
      </c>
      <c r="D8" s="89" t="s">
        <v>0</v>
      </c>
      <c r="E8" s="89"/>
      <c r="F8" s="92" t="s">
        <v>6</v>
      </c>
      <c r="G8" s="89" t="s">
        <v>0</v>
      </c>
      <c r="H8" s="89"/>
      <c r="I8" s="92" t="s">
        <v>6</v>
      </c>
      <c r="J8" s="89" t="s">
        <v>0</v>
      </c>
      <c r="K8" s="89"/>
      <c r="L8" s="89"/>
      <c r="M8" s="9"/>
      <c r="O8" s="5"/>
    </row>
    <row r="9" spans="1:15" s="3" customFormat="1" ht="75.75" customHeight="1">
      <c r="A9" s="89"/>
      <c r="B9" s="89"/>
      <c r="C9" s="92"/>
      <c r="D9" s="57" t="s">
        <v>7</v>
      </c>
      <c r="E9" s="57" t="s">
        <v>8</v>
      </c>
      <c r="F9" s="92"/>
      <c r="G9" s="57" t="s">
        <v>7</v>
      </c>
      <c r="H9" s="57" t="s">
        <v>8</v>
      </c>
      <c r="I9" s="92"/>
      <c r="J9" s="57" t="s">
        <v>7</v>
      </c>
      <c r="K9" s="57" t="s">
        <v>8</v>
      </c>
      <c r="L9" s="89"/>
      <c r="M9" s="9"/>
      <c r="O9" s="5"/>
    </row>
    <row r="10" spans="1:15" s="3" customFormat="1" ht="14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9">
        <v>7</v>
      </c>
      <c r="H10" s="58">
        <v>8</v>
      </c>
      <c r="I10" s="58">
        <v>9</v>
      </c>
      <c r="J10" s="60">
        <v>10</v>
      </c>
      <c r="K10" s="60">
        <v>11</v>
      </c>
      <c r="L10" s="60">
        <v>12</v>
      </c>
      <c r="M10" s="15"/>
      <c r="O10" s="5"/>
    </row>
    <row r="11" spans="1:20" s="3" customFormat="1" ht="39.75" customHeight="1">
      <c r="A11" s="61" t="s">
        <v>43</v>
      </c>
      <c r="B11" s="21"/>
      <c r="C11" s="38">
        <f>D11+E11</f>
        <v>12681069</v>
      </c>
      <c r="D11" s="38">
        <f>D15+D41+D49+D60+D65+D78</f>
        <v>12681069</v>
      </c>
      <c r="E11" s="38">
        <v>0</v>
      </c>
      <c r="F11" s="38">
        <f>G11+H11</f>
        <v>885856</v>
      </c>
      <c r="G11" s="38">
        <f>G15+G41+G49+G60+G65</f>
        <v>885856</v>
      </c>
      <c r="H11" s="38">
        <f>H15+H41+H49+H60+H65</f>
        <v>0</v>
      </c>
      <c r="I11" s="38">
        <f>J11+K11</f>
        <v>935464</v>
      </c>
      <c r="J11" s="38">
        <f>J15+J41+J49+J60+J65</f>
        <v>935464</v>
      </c>
      <c r="K11" s="38">
        <f>K15+K41+K49+K60+K65</f>
        <v>0</v>
      </c>
      <c r="L11" s="62"/>
      <c r="M11" s="51"/>
      <c r="O11" s="5"/>
      <c r="P11" s="6">
        <f>C11+F11+I11</f>
        <v>14502389</v>
      </c>
      <c r="R11" s="6">
        <f>D11+E11</f>
        <v>12681069</v>
      </c>
      <c r="S11" s="6">
        <f>G11+H11</f>
        <v>885856</v>
      </c>
      <c r="T11" s="6">
        <f>J11+K11</f>
        <v>935464</v>
      </c>
    </row>
    <row r="12" spans="1:15" s="3" customFormat="1" ht="25.5" customHeight="1">
      <c r="A12" s="80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7"/>
      <c r="O12" s="5"/>
    </row>
    <row r="13" spans="1:15" s="3" customFormat="1" ht="27" customHeight="1">
      <c r="A13" s="93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18"/>
      <c r="O13" s="5"/>
    </row>
    <row r="14" spans="1:15" s="3" customFormat="1" ht="26.25" customHeight="1">
      <c r="A14" s="82" t="s">
        <v>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9"/>
      <c r="O14" s="5"/>
    </row>
    <row r="15" spans="1:15" s="3" customFormat="1" ht="32.25" customHeight="1">
      <c r="A15" s="63" t="s">
        <v>32</v>
      </c>
      <c r="B15" s="11"/>
      <c r="C15" s="37">
        <f>D15+E15</f>
        <v>4732490</v>
      </c>
      <c r="D15" s="37">
        <f>D16+D32+D37</f>
        <v>4732490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64"/>
      <c r="M15" s="26"/>
      <c r="N15" s="10"/>
      <c r="O15" s="5"/>
    </row>
    <row r="16" spans="1:15" s="3" customFormat="1" ht="46.5" customHeight="1">
      <c r="A16" s="65" t="s">
        <v>48</v>
      </c>
      <c r="B16" s="11"/>
      <c r="C16" s="37">
        <f>E16+D16</f>
        <v>4111600</v>
      </c>
      <c r="D16" s="37">
        <f>D17+D20+D21+D22+D23+D26+D27+D30+D31</f>
        <v>4111600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4"/>
      <c r="M16" s="20"/>
      <c r="O16" s="5"/>
    </row>
    <row r="17" spans="1:15" s="3" customFormat="1" ht="72" customHeight="1">
      <c r="A17" s="55" t="s">
        <v>25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23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3" t="s">
        <v>78</v>
      </c>
      <c r="K18" s="83"/>
      <c r="L18" s="83"/>
      <c r="M18" s="49"/>
      <c r="N18" s="50"/>
      <c r="O18" s="5"/>
      <c r="P18" s="6"/>
    </row>
    <row r="19" spans="1:16" s="3" customFormat="1" ht="18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>
        <v>7</v>
      </c>
      <c r="H19" s="58">
        <v>8</v>
      </c>
      <c r="I19" s="58">
        <v>9</v>
      </c>
      <c r="J19" s="60">
        <v>10</v>
      </c>
      <c r="K19" s="60">
        <v>11</v>
      </c>
      <c r="L19" s="60">
        <v>12</v>
      </c>
      <c r="M19" s="49"/>
      <c r="N19" s="50"/>
      <c r="O19" s="5"/>
      <c r="P19" s="6"/>
    </row>
    <row r="20" spans="1:15" s="3" customFormat="1" ht="192" customHeight="1">
      <c r="A20" s="67" t="s">
        <v>54</v>
      </c>
      <c r="B20" s="1" t="s">
        <v>4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6" t="s">
        <v>23</v>
      </c>
      <c r="M20" s="20"/>
      <c r="O20" s="5"/>
    </row>
    <row r="21" spans="1:15" s="3" customFormat="1" ht="164.25" customHeight="1">
      <c r="A21" s="68" t="s">
        <v>55</v>
      </c>
      <c r="B21" s="1" t="s">
        <v>4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6" t="s">
        <v>23</v>
      </c>
      <c r="M21" s="27"/>
      <c r="O21" s="5"/>
    </row>
    <row r="22" spans="1:15" s="3" customFormat="1" ht="67.5" customHeight="1">
      <c r="A22" s="55" t="s">
        <v>46</v>
      </c>
      <c r="B22" s="1" t="s">
        <v>4</v>
      </c>
      <c r="C22" s="38">
        <f t="shared" si="0"/>
        <v>7200</v>
      </c>
      <c r="D22" s="39">
        <f>6000+1200</f>
        <v>7200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23</v>
      </c>
      <c r="M22" s="27"/>
      <c r="O22" s="5"/>
    </row>
    <row r="23" spans="1:15" s="3" customFormat="1" ht="90" customHeight="1">
      <c r="A23" s="55" t="s">
        <v>47</v>
      </c>
      <c r="B23" s="1" t="s">
        <v>4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23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3" t="s">
        <v>78</v>
      </c>
      <c r="K24" s="83"/>
      <c r="L24" s="83"/>
      <c r="M24" s="49"/>
      <c r="N24" s="50"/>
      <c r="O24" s="5"/>
      <c r="P24" s="6"/>
    </row>
    <row r="25" spans="1:16" s="3" customFormat="1" ht="18.75" customHeight="1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9">
        <v>7</v>
      </c>
      <c r="H25" s="58">
        <v>8</v>
      </c>
      <c r="I25" s="58">
        <v>9</v>
      </c>
      <c r="J25" s="60">
        <v>10</v>
      </c>
      <c r="K25" s="60">
        <v>11</v>
      </c>
      <c r="L25" s="60">
        <v>12</v>
      </c>
      <c r="M25" s="49"/>
      <c r="N25" s="50"/>
      <c r="O25" s="5"/>
      <c r="P25" s="6"/>
    </row>
    <row r="26" spans="1:15" s="3" customFormat="1" ht="207.75" customHeight="1">
      <c r="A26" s="68" t="s">
        <v>56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6" t="s">
        <v>23</v>
      </c>
      <c r="M26" s="27"/>
      <c r="O26" s="5"/>
    </row>
    <row r="27" spans="1:15" s="3" customFormat="1" ht="207.75" customHeight="1">
      <c r="A27" s="68" t="s">
        <v>57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6" t="s">
        <v>23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3" t="s">
        <v>78</v>
      </c>
      <c r="K28" s="83"/>
      <c r="L28" s="83"/>
      <c r="M28" s="49"/>
      <c r="N28" s="50"/>
      <c r="O28" s="5"/>
      <c r="P28" s="6"/>
    </row>
    <row r="29" spans="1:16" s="3" customFormat="1" ht="18.75" customHeigh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9">
        <v>7</v>
      </c>
      <c r="H29" s="58">
        <v>8</v>
      </c>
      <c r="I29" s="58">
        <v>9</v>
      </c>
      <c r="J29" s="60">
        <v>10</v>
      </c>
      <c r="K29" s="60">
        <v>11</v>
      </c>
      <c r="L29" s="60">
        <v>12</v>
      </c>
      <c r="M29" s="49"/>
      <c r="N29" s="50"/>
      <c r="O29" s="5"/>
      <c r="P29" s="6"/>
    </row>
    <row r="30" spans="1:15" s="3" customFormat="1" ht="231" customHeight="1">
      <c r="A30" s="68" t="s">
        <v>58</v>
      </c>
      <c r="B30" s="1" t="s">
        <v>4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6" t="s">
        <v>23</v>
      </c>
      <c r="M30" s="15"/>
      <c r="O30" s="5"/>
    </row>
    <row r="31" spans="1:18" s="3" customFormat="1" ht="221.25" customHeight="1">
      <c r="A31" s="55" t="s">
        <v>68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6" t="s">
        <v>23</v>
      </c>
      <c r="M31" s="15"/>
      <c r="O31" s="5"/>
      <c r="R31" s="79"/>
    </row>
    <row r="32" spans="1:15" s="3" customFormat="1" ht="54" customHeight="1">
      <c r="A32" s="65" t="s">
        <v>26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6"/>
      <c r="M32" s="20"/>
      <c r="O32" s="5"/>
    </row>
    <row r="33" spans="1:15" s="3" customFormat="1" ht="66.75" customHeight="1">
      <c r="A33" s="55" t="s">
        <v>15</v>
      </c>
      <c r="B33" s="1" t="s">
        <v>4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24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3" t="s">
        <v>78</v>
      </c>
      <c r="K34" s="83"/>
      <c r="L34" s="83"/>
      <c r="M34" s="49"/>
      <c r="N34" s="50"/>
      <c r="O34" s="5"/>
      <c r="P34" s="6"/>
    </row>
    <row r="35" spans="1:16" s="3" customFormat="1" ht="18.75" customHeight="1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59">
        <v>7</v>
      </c>
      <c r="H35" s="58">
        <v>8</v>
      </c>
      <c r="I35" s="58">
        <v>9</v>
      </c>
      <c r="J35" s="60">
        <v>10</v>
      </c>
      <c r="K35" s="60">
        <v>11</v>
      </c>
      <c r="L35" s="60">
        <v>12</v>
      </c>
      <c r="M35" s="49"/>
      <c r="N35" s="50"/>
      <c r="O35" s="5"/>
      <c r="P35" s="6"/>
    </row>
    <row r="36" spans="1:15" s="3" customFormat="1" ht="169.5" customHeight="1">
      <c r="A36" s="68" t="s">
        <v>59</v>
      </c>
      <c r="B36" s="1" t="s">
        <v>4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24</v>
      </c>
      <c r="M36" s="28"/>
      <c r="O36" s="5"/>
    </row>
    <row r="37" spans="1:15" s="35" customFormat="1" ht="258" customHeight="1">
      <c r="A37" s="65" t="s">
        <v>49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28</v>
      </c>
      <c r="M37" s="34"/>
      <c r="O37" s="36"/>
    </row>
    <row r="38" spans="1:15" s="3" customFormat="1" ht="24.75" customHeight="1">
      <c r="A38" s="80" t="s">
        <v>69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7"/>
      <c r="O38" s="5"/>
    </row>
    <row r="39" spans="1:15" s="3" customFormat="1" ht="36" customHeight="1">
      <c r="A39" s="85" t="s">
        <v>29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29"/>
      <c r="O39" s="5"/>
    </row>
    <row r="40" spans="1:15" s="3" customFormat="1" ht="33" customHeight="1">
      <c r="A40" s="82" t="s">
        <v>30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O40" s="5"/>
    </row>
    <row r="41" spans="1:15" s="3" customFormat="1" ht="56.25" customHeight="1">
      <c r="A41" s="69" t="s">
        <v>31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70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83" t="s">
        <v>78</v>
      </c>
      <c r="K42" s="83"/>
      <c r="L42" s="83"/>
      <c r="M42" s="49"/>
      <c r="N42" s="50"/>
      <c r="O42" s="5"/>
      <c r="P42" s="6"/>
    </row>
    <row r="43" spans="1:16" s="3" customFormat="1" ht="18.75" customHeight="1">
      <c r="A43" s="58">
        <v>1</v>
      </c>
      <c r="B43" s="58">
        <v>2</v>
      </c>
      <c r="C43" s="58">
        <v>3</v>
      </c>
      <c r="D43" s="58">
        <v>4</v>
      </c>
      <c r="E43" s="58">
        <v>5</v>
      </c>
      <c r="F43" s="58">
        <v>6</v>
      </c>
      <c r="G43" s="59">
        <v>7</v>
      </c>
      <c r="H43" s="58">
        <v>8</v>
      </c>
      <c r="I43" s="58">
        <v>9</v>
      </c>
      <c r="J43" s="60">
        <v>10</v>
      </c>
      <c r="K43" s="60">
        <v>11</v>
      </c>
      <c r="L43" s="60">
        <v>12</v>
      </c>
      <c r="M43" s="49"/>
      <c r="N43" s="50"/>
      <c r="O43" s="5"/>
      <c r="P43" s="6"/>
    </row>
    <row r="44" spans="1:15" s="3" customFormat="1" ht="117" customHeight="1">
      <c r="A44" s="55" t="s">
        <v>44</v>
      </c>
      <c r="B44" s="1" t="s">
        <v>4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24</v>
      </c>
      <c r="M44" s="28"/>
      <c r="O44" s="5"/>
    </row>
    <row r="45" spans="1:15" s="3" customFormat="1" ht="57" customHeight="1">
      <c r="A45" s="55" t="s">
        <v>65</v>
      </c>
      <c r="B45" s="1" t="s">
        <v>4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24</v>
      </c>
      <c r="M45" s="16"/>
      <c r="O45" s="5"/>
    </row>
    <row r="46" spans="1:15" s="3" customFormat="1" ht="18.75" customHeight="1">
      <c r="A46" s="80" t="s">
        <v>70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5"/>
      <c r="O46" s="5"/>
    </row>
    <row r="47" spans="1:15" s="3" customFormat="1" ht="21.75" customHeight="1">
      <c r="A47" s="85" t="s">
        <v>18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5"/>
      <c r="O47" s="5"/>
    </row>
    <row r="48" spans="1:15" s="3" customFormat="1" ht="24.75" customHeight="1">
      <c r="A48" s="86" t="s">
        <v>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9"/>
      <c r="O48" s="5"/>
    </row>
    <row r="49" spans="1:15" s="3" customFormat="1" ht="39" customHeight="1">
      <c r="A49" s="71" t="s">
        <v>32</v>
      </c>
      <c r="B49" s="1"/>
      <c r="C49" s="38">
        <f>C50+C52</f>
        <v>784150</v>
      </c>
      <c r="D49" s="38">
        <f>D50+D52</f>
        <v>784150</v>
      </c>
      <c r="E49" s="38">
        <f>E50+E52</f>
        <v>0</v>
      </c>
      <c r="F49" s="38">
        <f aca="true" t="shared" si="3" ref="F49:F56">G49+H49</f>
        <v>341035</v>
      </c>
      <c r="G49" s="38">
        <f>G50+G52</f>
        <v>341035</v>
      </c>
      <c r="H49" s="38">
        <f>H50+H52</f>
        <v>0</v>
      </c>
      <c r="I49" s="38">
        <f aca="true" t="shared" si="4" ref="I49:I56">J49+K49</f>
        <v>360133</v>
      </c>
      <c r="J49" s="38">
        <f>J50+J52</f>
        <v>360133</v>
      </c>
      <c r="K49" s="38">
        <f>K50+K52</f>
        <v>0</v>
      </c>
      <c r="L49" s="66"/>
      <c r="M49" s="19"/>
      <c r="O49" s="5"/>
    </row>
    <row r="50" spans="1:15" s="3" customFormat="1" ht="47.25" customHeight="1">
      <c r="A50" s="69" t="s">
        <v>33</v>
      </c>
      <c r="B50" s="33"/>
      <c r="C50" s="37">
        <f>C51</f>
        <v>319620</v>
      </c>
      <c r="D50" s="37">
        <f>D51</f>
        <v>319620</v>
      </c>
      <c r="E50" s="37">
        <f>E51</f>
        <v>0</v>
      </c>
      <c r="F50" s="37">
        <f t="shared" si="3"/>
        <v>341035</v>
      </c>
      <c r="G50" s="37">
        <f>G51</f>
        <v>341035</v>
      </c>
      <c r="H50" s="37">
        <f>H51</f>
        <v>0</v>
      </c>
      <c r="I50" s="37">
        <f t="shared" si="4"/>
        <v>360133</v>
      </c>
      <c r="J50" s="37">
        <f>J51</f>
        <v>360133</v>
      </c>
      <c r="K50" s="37">
        <f>K51</f>
        <v>0</v>
      </c>
      <c r="L50" s="66" t="s">
        <v>22</v>
      </c>
      <c r="M50" s="16"/>
      <c r="O50" s="5"/>
    </row>
    <row r="51" spans="1:16" s="3" customFormat="1" ht="96" customHeight="1">
      <c r="A51" s="55" t="s">
        <v>66</v>
      </c>
      <c r="B51" s="1" t="s">
        <v>4</v>
      </c>
      <c r="C51" s="37">
        <f>D51+E51</f>
        <v>319620</v>
      </c>
      <c r="D51" s="41">
        <f>320820-1200</f>
        <v>319620</v>
      </c>
      <c r="E51" s="41">
        <v>0</v>
      </c>
      <c r="F51" s="38">
        <f t="shared" si="3"/>
        <v>341035</v>
      </c>
      <c r="G51" s="39">
        <f>ROUND(D51*1.067,0)</f>
        <v>341035</v>
      </c>
      <c r="H51" s="41">
        <v>0</v>
      </c>
      <c r="I51" s="37">
        <f t="shared" si="4"/>
        <v>360133</v>
      </c>
      <c r="J51" s="39">
        <f>ROUND(G51*1.056,0)</f>
        <v>360133</v>
      </c>
      <c r="K51" s="41">
        <v>0</v>
      </c>
      <c r="L51" s="66" t="s">
        <v>22</v>
      </c>
      <c r="M51" s="32"/>
      <c r="N51" s="16"/>
      <c r="P51" s="5"/>
    </row>
    <row r="52" spans="1:15" s="3" customFormat="1" ht="57" customHeight="1">
      <c r="A52" s="72" t="s">
        <v>36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66"/>
      <c r="M52" s="28"/>
      <c r="O52" s="5"/>
    </row>
    <row r="53" spans="1:15" s="3" customFormat="1" ht="80.25" customHeight="1">
      <c r="A53" s="55" t="s">
        <v>34</v>
      </c>
      <c r="B53" s="1" t="s">
        <v>4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66" t="s">
        <v>22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83" t="s">
        <v>78</v>
      </c>
      <c r="K54" s="83"/>
      <c r="L54" s="83"/>
      <c r="M54" s="49"/>
      <c r="N54" s="50"/>
      <c r="O54" s="5"/>
      <c r="P54" s="6"/>
    </row>
    <row r="55" spans="1:16" s="3" customFormat="1" ht="18.75" customHeight="1">
      <c r="A55" s="58">
        <v>1</v>
      </c>
      <c r="B55" s="58">
        <v>2</v>
      </c>
      <c r="C55" s="58">
        <v>3</v>
      </c>
      <c r="D55" s="58">
        <v>4</v>
      </c>
      <c r="E55" s="58">
        <v>5</v>
      </c>
      <c r="F55" s="58">
        <v>6</v>
      </c>
      <c r="G55" s="59">
        <v>7</v>
      </c>
      <c r="H55" s="58">
        <v>8</v>
      </c>
      <c r="I55" s="58">
        <v>9</v>
      </c>
      <c r="J55" s="60">
        <v>10</v>
      </c>
      <c r="K55" s="60">
        <v>11</v>
      </c>
      <c r="L55" s="60">
        <v>12</v>
      </c>
      <c r="M55" s="49"/>
      <c r="N55" s="50"/>
      <c r="O55" s="5"/>
      <c r="P55" s="6"/>
    </row>
    <row r="56" spans="1:15" s="3" customFormat="1" ht="93" customHeight="1">
      <c r="A56" s="55" t="s">
        <v>35</v>
      </c>
      <c r="B56" s="1" t="s">
        <v>4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66" t="s">
        <v>22</v>
      </c>
      <c r="M56" s="28"/>
      <c r="O56" s="5"/>
    </row>
    <row r="57" spans="1:15" s="3" customFormat="1" ht="24" customHeight="1">
      <c r="A57" s="80" t="s">
        <v>71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28"/>
      <c r="O57" s="5"/>
    </row>
    <row r="58" spans="1:15" s="3" customFormat="1" ht="39" customHeight="1">
      <c r="A58" s="85" t="s">
        <v>37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30"/>
      <c r="N58" s="10"/>
      <c r="O58" s="5"/>
    </row>
    <row r="59" spans="1:15" s="3" customFormat="1" ht="34.5" customHeight="1">
      <c r="A59" s="86" t="s">
        <v>16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31"/>
      <c r="O59" s="5"/>
    </row>
    <row r="60" spans="1:15" s="3" customFormat="1" ht="30" customHeight="1">
      <c r="A60" s="73" t="s">
        <v>32</v>
      </c>
      <c r="B60" s="21"/>
      <c r="C60" s="38">
        <f>D60+E60</f>
        <v>1580040</v>
      </c>
      <c r="D60" s="38">
        <f>D61+D62</f>
        <v>1580040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62"/>
      <c r="M60" s="19"/>
      <c r="O60" s="5"/>
    </row>
    <row r="61" spans="1:15" s="3" customFormat="1" ht="123.75" customHeight="1">
      <c r="A61" s="69" t="s">
        <v>38</v>
      </c>
      <c r="B61" s="1" t="s">
        <v>4</v>
      </c>
      <c r="C61" s="37">
        <f>D61+E61</f>
        <v>294840</v>
      </c>
      <c r="D61" s="41">
        <f>116424+178416</f>
        <v>294840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13</v>
      </c>
      <c r="M61" s="24"/>
      <c r="O61" s="5"/>
    </row>
    <row r="62" spans="1:15" s="3" customFormat="1" ht="141.75" customHeight="1">
      <c r="A62" s="69" t="s">
        <v>39</v>
      </c>
      <c r="B62" s="1" t="s">
        <v>4</v>
      </c>
      <c r="C62" s="37">
        <f>D62+E62</f>
        <v>1285200</v>
      </c>
      <c r="D62" s="41">
        <f>635040+650160</f>
        <v>1285200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13</v>
      </c>
      <c r="M62" s="25"/>
      <c r="O62" s="5"/>
    </row>
    <row r="63" spans="1:15" s="3" customFormat="1" ht="39" customHeight="1">
      <c r="A63" s="85" t="s">
        <v>19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15"/>
      <c r="N63" s="10"/>
      <c r="O63" s="5"/>
    </row>
    <row r="64" spans="1:15" s="3" customFormat="1" ht="32.25" customHeight="1">
      <c r="A64" s="86" t="s">
        <v>17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/>
      <c r="O64" s="5"/>
    </row>
    <row r="65" spans="1:15" s="3" customFormat="1" ht="25.5">
      <c r="A65" s="73" t="s">
        <v>1</v>
      </c>
      <c r="B65" s="21"/>
      <c r="C65" s="38">
        <f>C69+C71</f>
        <v>4700000</v>
      </c>
      <c r="D65" s="38">
        <f>D69+D71</f>
        <v>4700000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62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83" t="s">
        <v>78</v>
      </c>
      <c r="K66" s="83"/>
      <c r="L66" s="83"/>
      <c r="M66" s="49"/>
      <c r="N66" s="50"/>
      <c r="O66" s="5"/>
      <c r="P66" s="6"/>
    </row>
    <row r="67" spans="1:16" s="3" customFormat="1" ht="18.75" customHeight="1">
      <c r="A67" s="58">
        <v>1</v>
      </c>
      <c r="B67" s="58">
        <v>2</v>
      </c>
      <c r="C67" s="58">
        <v>3</v>
      </c>
      <c r="D67" s="58">
        <v>4</v>
      </c>
      <c r="E67" s="58">
        <v>5</v>
      </c>
      <c r="F67" s="58">
        <v>6</v>
      </c>
      <c r="G67" s="59">
        <v>7</v>
      </c>
      <c r="H67" s="58">
        <v>8</v>
      </c>
      <c r="I67" s="58">
        <v>9</v>
      </c>
      <c r="J67" s="60">
        <v>10</v>
      </c>
      <c r="K67" s="60">
        <v>11</v>
      </c>
      <c r="L67" s="60">
        <v>12</v>
      </c>
      <c r="M67" s="49"/>
      <c r="N67" s="50"/>
      <c r="O67" s="5"/>
      <c r="P67" s="6"/>
    </row>
    <row r="68" spans="1:15" s="3" customFormat="1" ht="16.5">
      <c r="A68" s="80" t="s">
        <v>72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24"/>
      <c r="O68" s="5"/>
    </row>
    <row r="69" spans="1:15" s="3" customFormat="1" ht="120.75" customHeight="1">
      <c r="A69" s="69" t="s">
        <v>40</v>
      </c>
      <c r="B69" s="1" t="s">
        <v>4</v>
      </c>
      <c r="C69" s="37">
        <f>D69+E69</f>
        <v>1470000</v>
      </c>
      <c r="D69" s="41">
        <f>857500+612500</f>
        <v>1470000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13</v>
      </c>
      <c r="M69" s="24"/>
      <c r="O69" s="5"/>
    </row>
    <row r="70" spans="1:15" s="3" customFormat="1" ht="19.5" customHeight="1">
      <c r="A70" s="80" t="s">
        <v>73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25" t="s">
        <v>11</v>
      </c>
      <c r="O70" s="5"/>
    </row>
    <row r="71" spans="1:25" ht="69.75" customHeight="1">
      <c r="A71" s="69" t="s">
        <v>41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45</v>
      </c>
      <c r="B72" s="1" t="s">
        <v>4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13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74" t="s">
        <v>60</v>
      </c>
      <c r="B73" s="1" t="s">
        <v>4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13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83" t="s">
        <v>78</v>
      </c>
      <c r="K74" s="83"/>
      <c r="L74" s="83"/>
      <c r="M74" s="49"/>
      <c r="N74" s="50"/>
      <c r="O74" s="5"/>
      <c r="P74" s="6"/>
    </row>
    <row r="75" spans="1:16" s="3" customFormat="1" ht="18.75" customHeight="1">
      <c r="A75" s="58">
        <v>1</v>
      </c>
      <c r="B75" s="58">
        <v>2</v>
      </c>
      <c r="C75" s="58">
        <v>3</v>
      </c>
      <c r="D75" s="58">
        <v>4</v>
      </c>
      <c r="E75" s="58">
        <v>5</v>
      </c>
      <c r="F75" s="58">
        <v>6</v>
      </c>
      <c r="G75" s="59">
        <v>7</v>
      </c>
      <c r="H75" s="58">
        <v>8</v>
      </c>
      <c r="I75" s="58">
        <v>9</v>
      </c>
      <c r="J75" s="60">
        <v>10</v>
      </c>
      <c r="K75" s="60">
        <v>11</v>
      </c>
      <c r="L75" s="60">
        <v>12</v>
      </c>
      <c r="M75" s="49"/>
      <c r="N75" s="50"/>
      <c r="O75" s="5"/>
      <c r="P75" s="6"/>
    </row>
    <row r="76" spans="1:15" s="3" customFormat="1" ht="22.5" customHeight="1">
      <c r="A76" s="81" t="s">
        <v>64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20"/>
      <c r="O76" s="5"/>
    </row>
    <row r="77" spans="1:15" s="3" customFormat="1" ht="18" customHeight="1">
      <c r="A77" s="82" t="s">
        <v>61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13"/>
      <c r="O77" s="5"/>
    </row>
    <row r="78" spans="1:15" s="3" customFormat="1" ht="69" customHeight="1">
      <c r="A78" s="69" t="s">
        <v>62</v>
      </c>
      <c r="B78" s="1" t="s">
        <v>4</v>
      </c>
      <c r="C78" s="37">
        <f>D78+E78</f>
        <v>536500</v>
      </c>
      <c r="D78" s="41">
        <v>536500</v>
      </c>
      <c r="E78" s="41">
        <v>0</v>
      </c>
      <c r="F78" s="75">
        <f>G78+H78</f>
        <v>0</v>
      </c>
      <c r="G78" s="76">
        <v>0</v>
      </c>
      <c r="H78" s="76">
        <v>0</v>
      </c>
      <c r="I78" s="77">
        <f>J78+K78</f>
        <v>0</v>
      </c>
      <c r="J78" s="76">
        <v>0</v>
      </c>
      <c r="K78" s="78">
        <v>0</v>
      </c>
      <c r="L78" s="21" t="s">
        <v>63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50</v>
      </c>
      <c r="B81" s="52"/>
      <c r="C81" s="52"/>
      <c r="D81" s="52"/>
      <c r="E81" s="52"/>
      <c r="F81" s="52"/>
      <c r="G81" s="52"/>
      <c r="H81" s="52" t="s">
        <v>51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52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53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A13:L13"/>
    <mergeCell ref="A14:L14"/>
    <mergeCell ref="A38:L38"/>
    <mergeCell ref="A12:L12"/>
    <mergeCell ref="G8:H8"/>
    <mergeCell ref="I8:I9"/>
    <mergeCell ref="B7:B9"/>
    <mergeCell ref="J18:L18"/>
    <mergeCell ref="J24:L24"/>
    <mergeCell ref="A40:L40"/>
    <mergeCell ref="C8:C9"/>
    <mergeCell ref="D8:E8"/>
    <mergeCell ref="J34:L34"/>
    <mergeCell ref="A39:L39"/>
    <mergeCell ref="I1:K1"/>
    <mergeCell ref="I2:L2"/>
    <mergeCell ref="A7:A9"/>
    <mergeCell ref="B5:J5"/>
    <mergeCell ref="I7:K7"/>
    <mergeCell ref="C7:E7"/>
    <mergeCell ref="F8:F9"/>
    <mergeCell ref="L7:L9"/>
    <mergeCell ref="F7:H7"/>
    <mergeCell ref="J8:K8"/>
    <mergeCell ref="A59:L59"/>
    <mergeCell ref="A63:L63"/>
    <mergeCell ref="A64:L64"/>
    <mergeCell ref="A48:L48"/>
    <mergeCell ref="A47:L47"/>
    <mergeCell ref="J28:L28"/>
    <mergeCell ref="A46:L46"/>
    <mergeCell ref="A68:L68"/>
    <mergeCell ref="A76:L76"/>
    <mergeCell ref="A77:L77"/>
    <mergeCell ref="A70:L70"/>
    <mergeCell ref="J74:L74"/>
    <mergeCell ref="J42:L42"/>
    <mergeCell ref="J54:L54"/>
    <mergeCell ref="J66:L66"/>
    <mergeCell ref="A57:L57"/>
    <mergeCell ref="A58:L58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2016-12-22T12:58:10Z</cp:lastPrinted>
  <dcterms:created xsi:type="dcterms:W3CDTF">1996-10-08T23:32:33Z</dcterms:created>
  <dcterms:modified xsi:type="dcterms:W3CDTF">2017-04-19T05:06:22Z</dcterms:modified>
  <cp:category/>
  <cp:version/>
  <cp:contentType/>
  <cp:contentStatus/>
</cp:coreProperties>
</file>