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activeTab="0"/>
  </bookViews>
  <sheets>
    <sheet name="стоматол." sheetId="1" r:id="rId1"/>
  </sheets>
  <definedNames>
    <definedName name="_xlnm.Print_Area" localSheetId="0">'стоматол.'!$A$1:$P$25</definedName>
  </definedNames>
  <calcPr fullCalcOnLoad="1"/>
</workbook>
</file>

<file path=xl/sharedStrings.xml><?xml version="1.0" encoding="utf-8"?>
<sst xmlns="http://schemas.openxmlformats.org/spreadsheetml/2006/main" count="43" uniqueCount="29">
  <si>
    <t>Сума, тис. грн.</t>
  </si>
  <si>
    <t xml:space="preserve">Завдання Програми, КТКВК </t>
  </si>
  <si>
    <t>Вартість, тис.         грн.</t>
  </si>
  <si>
    <t>КУ "Сумська міська клінічна лікарня № 4"</t>
  </si>
  <si>
    <t>О.М. Лисенко</t>
  </si>
  <si>
    <t>2016-план</t>
  </si>
  <si>
    <t>2017 - прогноз</t>
  </si>
  <si>
    <t>2018 - прогноз</t>
  </si>
  <si>
    <t>2019 - прогноз</t>
  </si>
  <si>
    <t>2020 - прогноз</t>
  </si>
  <si>
    <t>Кіль-        кість осіб</t>
  </si>
  <si>
    <t xml:space="preserve"> які складають питому вагу у структурі поширеності хвороб</t>
  </si>
  <si>
    <t>1 етап</t>
  </si>
  <si>
    <t>2 етап</t>
  </si>
  <si>
    <t xml:space="preserve">080500 "Загальні і спеціалізовані стоматологічні поліклініки" </t>
  </si>
  <si>
    <t>Завдання 8.                                                      Надання стоматологічної допомоги.</t>
  </si>
  <si>
    <t>8.1. Надання терапевтичної стоматолгічної допомоги</t>
  </si>
  <si>
    <t>8.2. Надання хірургічної стоматолгічної допомоги</t>
  </si>
  <si>
    <t>8.3. Надання ортопедичної стоматолгічної допомоги</t>
  </si>
  <si>
    <t>КУ "Сумська міська клінічна стоматологічна поліклініка" (загальний фонд)</t>
  </si>
  <si>
    <t>КУ "Сумська міська клінічна стоматологічна поліклініка" (спеціальний фонд)</t>
  </si>
  <si>
    <t xml:space="preserve"> 080101 "Лікарні" (спеціальний фонд)</t>
  </si>
  <si>
    <t xml:space="preserve">     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</si>
  <si>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                                міської комплексної Ппрограми "Охорона здоров'я на 2016-2020 роки"</t>
  </si>
  <si>
    <t>до рішення Сумської міської ради "Про внесення змін до рішення Сумської міської ради "Про затвердження міської комплексної Програми "Охорона здоров'я на 2016-2020 роки"</t>
  </si>
  <si>
    <t>Міський голова                                                                                                                                                                                           О.М. Лисенко</t>
  </si>
  <si>
    <t>від                             2016 року  №                      -МР</t>
  </si>
  <si>
    <t>Виконавець: Братушка О.В.</t>
  </si>
  <si>
    <t>Додаток 3.1 до додатку 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</si>
</sst>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"/>
    <numFmt numFmtId="184" formatCode="0.0000000"/>
    <numFmt numFmtId="185" formatCode="0.00000"/>
    <numFmt numFmtId="186" formatCode="0.00000000"/>
    <numFmt numFmtId="187" formatCode="0.0000E+00"/>
    <numFmt numFmtId="188" formatCode="0.00000E+00"/>
    <numFmt numFmtId="189" formatCode="0.000E+00"/>
    <numFmt numFmtId="190" formatCode="0.0E+00"/>
    <numFmt numFmtId="191" formatCode="0E+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/>
    </xf>
    <xf numFmtId="0" fontId="9" fillId="0" borderId="10" xfId="53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180" fontId="1" fillId="0" borderId="10" xfId="0" applyNumberFormat="1" applyFont="1" applyBorder="1" applyAlignment="1">
      <alignment horizontal="left" vertical="top"/>
    </xf>
    <xf numFmtId="181" fontId="1" fillId="0" borderId="10" xfId="0" applyNumberFormat="1" applyFont="1" applyBorder="1" applyAlignment="1">
      <alignment horizontal="left" vertical="top"/>
    </xf>
    <xf numFmtId="180" fontId="9" fillId="0" borderId="10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181" fontId="1" fillId="0" borderId="11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left" vertical="top" wrapText="1"/>
    </xf>
    <xf numFmtId="180" fontId="1" fillId="0" borderId="11" xfId="0" applyNumberFormat="1" applyFont="1" applyBorder="1" applyAlignment="1">
      <alignment horizontal="left" vertical="top" wrapText="1"/>
    </xf>
    <xf numFmtId="181" fontId="1" fillId="0" borderId="11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180" fontId="1" fillId="0" borderId="11" xfId="0" applyNumberFormat="1" applyFont="1" applyFill="1" applyBorder="1" applyAlignment="1">
      <alignment horizontal="left" vertical="top" wrapText="1"/>
    </xf>
    <xf numFmtId="181" fontId="1" fillId="0" borderId="0" xfId="0" applyNumberFormat="1" applyFont="1" applyAlignment="1">
      <alignment horizontal="left" vertical="top"/>
    </xf>
    <xf numFmtId="1" fontId="1" fillId="0" borderId="11" xfId="0" applyNumberFormat="1" applyFont="1" applyBorder="1" applyAlignment="1">
      <alignment horizontal="left" vertical="top"/>
    </xf>
    <xf numFmtId="1" fontId="1" fillId="32" borderId="10" xfId="53" applyNumberFormat="1" applyFont="1" applyFill="1" applyBorder="1" applyAlignment="1">
      <alignment horizontal="left" vertical="top"/>
      <protection/>
    </xf>
    <xf numFmtId="181" fontId="9" fillId="0" borderId="10" xfId="0" applyNumberFormat="1" applyFont="1" applyBorder="1" applyAlignment="1">
      <alignment horizontal="left" vertical="top" wrapText="1"/>
    </xf>
    <xf numFmtId="181" fontId="1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180" fontId="1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181" fontId="1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180" fontId="1" fillId="0" borderId="11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tabSelected="1" view="pageBreakPreview" zoomScale="75" zoomScaleNormal="75" zoomScaleSheetLayoutView="75" zoomScalePageLayoutView="0" workbookViewId="0" topLeftCell="A1">
      <selection activeCell="C18" sqref="C18"/>
    </sheetView>
  </sheetViews>
  <sheetFormatPr defaultColWidth="9.140625" defaultRowHeight="12.75"/>
  <cols>
    <col min="1" max="1" width="42.421875" style="0" customWidth="1"/>
    <col min="10" max="10" width="8.57421875" style="0" customWidth="1"/>
    <col min="13" max="13" width="8.00390625" style="0" customWidth="1"/>
    <col min="16" max="16" width="9.28125" style="0" customWidth="1"/>
  </cols>
  <sheetData>
    <row r="1" spans="1:16" ht="18.75">
      <c r="A1" s="1"/>
      <c r="B1" s="1"/>
      <c r="C1" s="1"/>
      <c r="D1" s="1"/>
      <c r="E1" s="1"/>
      <c r="F1" s="9"/>
      <c r="G1" s="1"/>
      <c r="H1" s="4"/>
      <c r="I1" s="10"/>
      <c r="J1" s="10"/>
      <c r="K1" s="9" t="s">
        <v>28</v>
      </c>
      <c r="L1" s="1"/>
      <c r="M1" s="4"/>
      <c r="N1" s="2"/>
      <c r="O1" s="3"/>
      <c r="P1" s="3"/>
    </row>
    <row r="2" spans="1:16" ht="36.75" customHeight="1">
      <c r="A2" s="1"/>
      <c r="B2" s="1"/>
      <c r="C2" s="1"/>
      <c r="D2" s="1"/>
      <c r="E2" s="1"/>
      <c r="F2" s="9"/>
      <c r="G2" s="53" t="s">
        <v>24</v>
      </c>
      <c r="H2" s="53"/>
      <c r="I2" s="53"/>
      <c r="J2" s="53"/>
      <c r="K2" s="53"/>
      <c r="L2" s="53"/>
      <c r="M2" s="53"/>
      <c r="N2" s="53"/>
      <c r="O2" s="53"/>
      <c r="P2" s="53"/>
    </row>
    <row r="3" spans="1:16" ht="19.5" customHeight="1">
      <c r="A3" s="1"/>
      <c r="B3" s="1"/>
      <c r="C3" s="1"/>
      <c r="D3" s="1"/>
      <c r="E3" s="25"/>
      <c r="F3" s="25"/>
      <c r="G3" s="53" t="s">
        <v>26</v>
      </c>
      <c r="H3" s="53"/>
      <c r="I3" s="53"/>
      <c r="J3" s="53"/>
      <c r="K3" s="53"/>
      <c r="L3" s="53"/>
      <c r="M3" s="53"/>
      <c r="N3" s="53"/>
      <c r="O3" s="53"/>
      <c r="P3" s="53"/>
    </row>
    <row r="4" spans="1:16" ht="18">
      <c r="A4" s="1"/>
      <c r="B4" s="1"/>
      <c r="C4" s="1"/>
      <c r="D4" s="1"/>
      <c r="E4" s="54"/>
      <c r="F4" s="54"/>
      <c r="G4" s="54"/>
      <c r="H4" s="54"/>
      <c r="I4" s="54"/>
      <c r="J4" s="54"/>
      <c r="K4" s="1"/>
      <c r="L4" s="1"/>
      <c r="M4" s="1"/>
      <c r="N4" s="1"/>
      <c r="O4" s="3"/>
      <c r="P4" s="3"/>
    </row>
    <row r="5" spans="1:16" ht="18.75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8"/>
      <c r="O5" s="3"/>
      <c r="P5" s="3"/>
    </row>
    <row r="6" spans="1:16" ht="18.75">
      <c r="A6" s="17"/>
      <c r="B6" s="17"/>
      <c r="C6" s="56" t="s">
        <v>11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3"/>
    </row>
    <row r="7" spans="1:16" ht="18.75">
      <c r="A7" s="55" t="s">
        <v>23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7"/>
      <c r="O7" s="3"/>
      <c r="P7" s="3"/>
    </row>
    <row r="8" spans="1:16" ht="18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3"/>
      <c r="O8" s="3"/>
      <c r="P8" s="3"/>
    </row>
    <row r="9" spans="1:16" ht="18.75">
      <c r="A9" s="18"/>
      <c r="B9" s="45" t="s">
        <v>12</v>
      </c>
      <c r="C9" s="46"/>
      <c r="D9" s="46"/>
      <c r="E9" s="46"/>
      <c r="F9" s="46"/>
      <c r="G9" s="46"/>
      <c r="H9" s="46"/>
      <c r="I9" s="46"/>
      <c r="J9" s="47"/>
      <c r="K9" s="45" t="s">
        <v>13</v>
      </c>
      <c r="L9" s="46"/>
      <c r="M9" s="46"/>
      <c r="N9" s="46"/>
      <c r="O9" s="46"/>
      <c r="P9" s="46"/>
    </row>
    <row r="10" spans="1:16" ht="15.75">
      <c r="A10" s="48" t="s">
        <v>1</v>
      </c>
      <c r="B10" s="50" t="s">
        <v>5</v>
      </c>
      <c r="C10" s="50"/>
      <c r="D10" s="50"/>
      <c r="E10" s="50" t="s">
        <v>6</v>
      </c>
      <c r="F10" s="50"/>
      <c r="G10" s="50"/>
      <c r="H10" s="51" t="s">
        <v>7</v>
      </c>
      <c r="I10" s="51"/>
      <c r="J10" s="51"/>
      <c r="K10" s="52" t="s">
        <v>8</v>
      </c>
      <c r="L10" s="52"/>
      <c r="M10" s="52"/>
      <c r="N10" s="52" t="s">
        <v>9</v>
      </c>
      <c r="O10" s="52"/>
      <c r="P10" s="52"/>
    </row>
    <row r="11" spans="1:16" ht="47.25">
      <c r="A11" s="49"/>
      <c r="B11" s="13" t="s">
        <v>2</v>
      </c>
      <c r="C11" s="13" t="s">
        <v>10</v>
      </c>
      <c r="D11" s="13" t="s">
        <v>0</v>
      </c>
      <c r="E11" s="13" t="s">
        <v>2</v>
      </c>
      <c r="F11" s="13" t="s">
        <v>10</v>
      </c>
      <c r="G11" s="13" t="s">
        <v>0</v>
      </c>
      <c r="H11" s="13" t="s">
        <v>2</v>
      </c>
      <c r="I11" s="13" t="s">
        <v>10</v>
      </c>
      <c r="J11" s="13" t="s">
        <v>0</v>
      </c>
      <c r="K11" s="13" t="s">
        <v>2</v>
      </c>
      <c r="L11" s="13" t="s">
        <v>10</v>
      </c>
      <c r="M11" s="13" t="s">
        <v>0</v>
      </c>
      <c r="N11" s="13" t="s">
        <v>2</v>
      </c>
      <c r="O11" s="13" t="s">
        <v>10</v>
      </c>
      <c r="P11" s="13" t="s">
        <v>0</v>
      </c>
    </row>
    <row r="12" spans="1:16" ht="31.5" customHeight="1">
      <c r="A12" s="16" t="s">
        <v>15</v>
      </c>
      <c r="B12" s="22"/>
      <c r="C12" s="37"/>
      <c r="D12" s="22">
        <f>D13+D16</f>
        <v>4053.9</v>
      </c>
      <c r="E12" s="22"/>
      <c r="F12" s="22"/>
      <c r="G12" s="22">
        <f>G13+G16</f>
        <v>7806.292799999999</v>
      </c>
      <c r="H12" s="22"/>
      <c r="I12" s="22"/>
      <c r="J12" s="22">
        <f>J13+J16</f>
        <v>8392.66476</v>
      </c>
      <c r="K12" s="22"/>
      <c r="L12" s="22"/>
      <c r="M12" s="22">
        <f>M13+M16</f>
        <v>9021.124617000001</v>
      </c>
      <c r="N12" s="22"/>
      <c r="O12" s="22"/>
      <c r="P12" s="22">
        <f>P13+P16</f>
        <v>9697.648963275</v>
      </c>
    </row>
    <row r="13" spans="1:16" ht="20.25" customHeight="1">
      <c r="A13" s="14" t="s">
        <v>21</v>
      </c>
      <c r="B13" s="37">
        <f>B14</f>
        <v>0.9163829787234042</v>
      </c>
      <c r="C13" s="22">
        <f aca="true" t="shared" si="0" ref="C13:P13">C14</f>
        <v>470</v>
      </c>
      <c r="D13" s="22">
        <f t="shared" si="0"/>
        <v>430.7</v>
      </c>
      <c r="E13" s="37">
        <f t="shared" si="0"/>
        <v>1.0116868085106383</v>
      </c>
      <c r="F13" s="22">
        <f t="shared" si="0"/>
        <v>470</v>
      </c>
      <c r="G13" s="22">
        <f t="shared" si="0"/>
        <v>475.49280000000005</v>
      </c>
      <c r="H13" s="37">
        <f t="shared" si="0"/>
        <v>1.0875633191489362</v>
      </c>
      <c r="I13" s="22">
        <f t="shared" si="0"/>
        <v>470</v>
      </c>
      <c r="J13" s="22">
        <f t="shared" si="0"/>
        <v>511.15476</v>
      </c>
      <c r="K13" s="37">
        <f t="shared" si="0"/>
        <v>1.1691305680851063</v>
      </c>
      <c r="L13" s="22">
        <f t="shared" si="0"/>
        <v>470</v>
      </c>
      <c r="M13" s="22">
        <f t="shared" si="0"/>
        <v>549.491367</v>
      </c>
      <c r="N13" s="37">
        <f t="shared" si="0"/>
        <v>1.2568153606914891</v>
      </c>
      <c r="O13" s="22">
        <f t="shared" si="0"/>
        <v>470</v>
      </c>
      <c r="P13" s="22">
        <f t="shared" si="0"/>
        <v>590.7032195249999</v>
      </c>
    </row>
    <row r="14" spans="1:16" ht="22.5" customHeight="1">
      <c r="A14" s="14" t="s">
        <v>3</v>
      </c>
      <c r="B14" s="38">
        <f>D14/C14</f>
        <v>0.9163829787234042</v>
      </c>
      <c r="C14" s="39">
        <v>470</v>
      </c>
      <c r="D14" s="40">
        <v>430.7</v>
      </c>
      <c r="E14" s="38">
        <f>G14/F14</f>
        <v>1.0116868085106383</v>
      </c>
      <c r="F14" s="39">
        <v>470</v>
      </c>
      <c r="G14" s="40">
        <f>D14*1.104</f>
        <v>475.49280000000005</v>
      </c>
      <c r="H14" s="38">
        <f>J14/I14</f>
        <v>1.0875633191489362</v>
      </c>
      <c r="I14" s="39">
        <v>470</v>
      </c>
      <c r="J14" s="40">
        <f>G14*1.075</f>
        <v>511.15476</v>
      </c>
      <c r="K14" s="38">
        <f>M14/L14</f>
        <v>1.1691305680851063</v>
      </c>
      <c r="L14" s="39">
        <v>470</v>
      </c>
      <c r="M14" s="40">
        <f>J14*1.075</f>
        <v>549.491367</v>
      </c>
      <c r="N14" s="21">
        <f>P14/O14</f>
        <v>1.2568153606914891</v>
      </c>
      <c r="O14" s="19">
        <v>470</v>
      </c>
      <c r="P14" s="20">
        <f>M14*1.075</f>
        <v>590.7032195249999</v>
      </c>
    </row>
    <row r="15" spans="1:16" ht="34.5" customHeight="1">
      <c r="A15" s="26" t="s">
        <v>18</v>
      </c>
      <c r="B15" s="22"/>
      <c r="C15" s="37"/>
      <c r="D15" s="22"/>
      <c r="E15" s="22"/>
      <c r="F15" s="37"/>
      <c r="G15" s="22"/>
      <c r="H15" s="22"/>
      <c r="I15" s="37"/>
      <c r="J15" s="22"/>
      <c r="K15" s="22"/>
      <c r="L15" s="37"/>
      <c r="M15" s="22"/>
      <c r="N15" s="19"/>
      <c r="O15" s="19"/>
      <c r="P15" s="19"/>
    </row>
    <row r="16" spans="1:16" ht="31.5" customHeight="1">
      <c r="A16" s="15" t="s">
        <v>14</v>
      </c>
      <c r="B16" s="22"/>
      <c r="C16" s="23"/>
      <c r="D16" s="22">
        <f>D17+D20</f>
        <v>3623.2000000000003</v>
      </c>
      <c r="E16" s="22"/>
      <c r="F16" s="22"/>
      <c r="G16" s="22">
        <f>G17+G20</f>
        <v>7330.799999999999</v>
      </c>
      <c r="H16" s="22"/>
      <c r="I16" s="22"/>
      <c r="J16" s="22">
        <f>J17+J20</f>
        <v>7881.51</v>
      </c>
      <c r="K16" s="22"/>
      <c r="L16" s="22"/>
      <c r="M16" s="22">
        <f>M17+M20</f>
        <v>8471.63325</v>
      </c>
      <c r="N16" s="22"/>
      <c r="O16" s="22"/>
      <c r="P16" s="22">
        <f>P17+P20</f>
        <v>9106.94574375</v>
      </c>
    </row>
    <row r="17" spans="1:16" ht="47.25">
      <c r="A17" s="27" t="s">
        <v>19</v>
      </c>
      <c r="B17" s="28">
        <f aca="true" t="shared" si="1" ref="B17:B22">D17/C17</f>
        <v>0.0067342946011298135</v>
      </c>
      <c r="C17" s="29">
        <f>C18+C19</f>
        <v>190651</v>
      </c>
      <c r="D17" s="30">
        <f>D18+D19</f>
        <v>1283.9</v>
      </c>
      <c r="E17" s="31">
        <f aca="true" t="shared" si="2" ref="E17:E22">G17/F17</f>
        <v>0.024905193258886654</v>
      </c>
      <c r="F17" s="32">
        <f>F18+F19</f>
        <v>190651</v>
      </c>
      <c r="G17" s="33">
        <v>4748.2</v>
      </c>
      <c r="H17" s="28">
        <f aca="true" t="shared" si="3" ref="H17:H22">J17/I17</f>
        <v>0.026773056527372007</v>
      </c>
      <c r="I17" s="29">
        <f>I18+I19</f>
        <v>190651</v>
      </c>
      <c r="J17" s="30">
        <f>J18+J19</f>
        <v>5104.31</v>
      </c>
      <c r="K17" s="28">
        <f aca="true" t="shared" si="4" ref="K17:K22">M17/L17</f>
        <v>0.02878103576692491</v>
      </c>
      <c r="L17" s="29">
        <f>L18+L19</f>
        <v>190651</v>
      </c>
      <c r="M17" s="30">
        <f>M18+M19</f>
        <v>5487.133250000001</v>
      </c>
      <c r="N17" s="34">
        <f aca="true" t="shared" si="5" ref="N17:N22">P17/O17</f>
        <v>0.03093949543275409</v>
      </c>
      <c r="O17" s="35">
        <f>O18+O19</f>
        <v>190651</v>
      </c>
      <c r="P17" s="44">
        <f>P18+P19</f>
        <v>5898.64574375</v>
      </c>
    </row>
    <row r="18" spans="1:16" ht="31.5">
      <c r="A18" s="26" t="s">
        <v>16</v>
      </c>
      <c r="B18" s="28">
        <f t="shared" si="1"/>
        <v>0.013140858985024957</v>
      </c>
      <c r="C18" s="19">
        <v>76928</v>
      </c>
      <c r="D18" s="41">
        <v>1010.9</v>
      </c>
      <c r="E18" s="31">
        <f t="shared" si="2"/>
        <v>0.057804700499168055</v>
      </c>
      <c r="F18" s="19">
        <f>C18</f>
        <v>76928</v>
      </c>
      <c r="G18" s="20">
        <f>G17-G19</f>
        <v>4446.8</v>
      </c>
      <c r="H18" s="28">
        <f t="shared" si="3"/>
        <v>0.062140053036605664</v>
      </c>
      <c r="I18" s="19">
        <f>F18</f>
        <v>76928</v>
      </c>
      <c r="J18" s="20">
        <f>G18*1.075</f>
        <v>4780.31</v>
      </c>
      <c r="K18" s="28">
        <f t="shared" si="4"/>
        <v>0.06680055701435109</v>
      </c>
      <c r="L18" s="19">
        <f>I18</f>
        <v>76928</v>
      </c>
      <c r="M18" s="19">
        <f>J18*1.075</f>
        <v>5138.833250000001</v>
      </c>
      <c r="N18" s="21">
        <f t="shared" si="5"/>
        <v>0.07181059879042742</v>
      </c>
      <c r="O18" s="19">
        <f>I18</f>
        <v>76928</v>
      </c>
      <c r="P18" s="20">
        <f>M18*1.075</f>
        <v>5524.245743750001</v>
      </c>
    </row>
    <row r="19" spans="1:16" ht="31.5">
      <c r="A19" s="26" t="s">
        <v>17</v>
      </c>
      <c r="B19" s="28">
        <f t="shared" si="1"/>
        <v>0.0024005698055802258</v>
      </c>
      <c r="C19" s="36">
        <v>113723</v>
      </c>
      <c r="D19" s="20">
        <v>273</v>
      </c>
      <c r="E19" s="31">
        <f t="shared" si="2"/>
        <v>0.002650299411728498</v>
      </c>
      <c r="F19" s="24">
        <f>C19</f>
        <v>113723</v>
      </c>
      <c r="G19" s="19">
        <v>301.4</v>
      </c>
      <c r="H19" s="28">
        <f t="shared" si="3"/>
        <v>0.00284902790112818</v>
      </c>
      <c r="I19" s="24">
        <f>F19</f>
        <v>113723</v>
      </c>
      <c r="J19" s="20">
        <v>324</v>
      </c>
      <c r="K19" s="28">
        <f t="shared" si="4"/>
        <v>0.0030627049937127933</v>
      </c>
      <c r="L19" s="24">
        <f>I19</f>
        <v>113723</v>
      </c>
      <c r="M19" s="19">
        <v>348.3</v>
      </c>
      <c r="N19" s="21">
        <f t="shared" si="5"/>
        <v>0.003292210019081452</v>
      </c>
      <c r="O19" s="24">
        <f>L19</f>
        <v>113723</v>
      </c>
      <c r="P19" s="19">
        <v>374.4</v>
      </c>
    </row>
    <row r="20" spans="1:16" ht="47.25">
      <c r="A20" s="27" t="s">
        <v>20</v>
      </c>
      <c r="B20" s="28">
        <f t="shared" si="1"/>
        <v>0.6541666666666667</v>
      </c>
      <c r="C20" s="19">
        <f>C21+C22</f>
        <v>3576</v>
      </c>
      <c r="D20" s="19">
        <f>D21+D22</f>
        <v>2339.3</v>
      </c>
      <c r="E20" s="31">
        <f t="shared" si="2"/>
        <v>0.7213966480446927</v>
      </c>
      <c r="F20" s="20">
        <f>F21+F22</f>
        <v>3580</v>
      </c>
      <c r="G20" s="43">
        <v>2582.6</v>
      </c>
      <c r="H20" s="28">
        <f t="shared" si="3"/>
        <v>0.7753210496929089</v>
      </c>
      <c r="I20" s="19">
        <f>I21+I22</f>
        <v>3582</v>
      </c>
      <c r="J20" s="43">
        <v>2777.2</v>
      </c>
      <c r="K20" s="28">
        <f t="shared" si="4"/>
        <v>0.8306429167826329</v>
      </c>
      <c r="L20" s="19">
        <f>L21+L22</f>
        <v>3593</v>
      </c>
      <c r="M20" s="43">
        <v>2984.5</v>
      </c>
      <c r="N20" s="21">
        <f t="shared" si="5"/>
        <v>0.89193772588268</v>
      </c>
      <c r="O20" s="19">
        <f>O21+O22</f>
        <v>3597</v>
      </c>
      <c r="P20" s="43">
        <v>3208.3</v>
      </c>
    </row>
    <row r="21" spans="1:16" ht="31.5">
      <c r="A21" s="26" t="s">
        <v>16</v>
      </c>
      <c r="B21" s="28">
        <f t="shared" si="1"/>
        <v>0.08537279453614115</v>
      </c>
      <c r="C21" s="19">
        <v>1757</v>
      </c>
      <c r="D21" s="20">
        <v>150</v>
      </c>
      <c r="E21" s="31">
        <f t="shared" si="2"/>
        <v>0.09425156516789983</v>
      </c>
      <c r="F21" s="20">
        <f>C21</f>
        <v>1757</v>
      </c>
      <c r="G21" s="19">
        <v>165.6</v>
      </c>
      <c r="H21" s="28">
        <f t="shared" si="3"/>
        <v>0.10182128628343769</v>
      </c>
      <c r="I21" s="19">
        <f>F21</f>
        <v>1757</v>
      </c>
      <c r="J21" s="19">
        <v>178.9</v>
      </c>
      <c r="K21" s="28">
        <f t="shared" si="4"/>
        <v>0.10893568582811611</v>
      </c>
      <c r="L21" s="19">
        <f>I21</f>
        <v>1757</v>
      </c>
      <c r="M21" s="19">
        <v>191.4</v>
      </c>
      <c r="N21" s="21">
        <f t="shared" si="5"/>
        <v>0.11707455890722822</v>
      </c>
      <c r="O21" s="19">
        <f>L21</f>
        <v>1757</v>
      </c>
      <c r="P21" s="19">
        <v>205.7</v>
      </c>
    </row>
    <row r="22" spans="1:16" ht="31.5">
      <c r="A22" s="26" t="s">
        <v>18</v>
      </c>
      <c r="B22" s="38">
        <f t="shared" si="1"/>
        <v>1.203573391973612</v>
      </c>
      <c r="C22" s="19">
        <v>1819</v>
      </c>
      <c r="D22" s="20">
        <v>2189.3</v>
      </c>
      <c r="E22" s="42">
        <f t="shared" si="2"/>
        <v>1.3258365331870543</v>
      </c>
      <c r="F22" s="20">
        <v>1823</v>
      </c>
      <c r="G22" s="19">
        <f>G20-G21</f>
        <v>2417</v>
      </c>
      <c r="H22" s="38">
        <f t="shared" si="3"/>
        <v>1.42372602739726</v>
      </c>
      <c r="I22" s="19">
        <v>1825</v>
      </c>
      <c r="J22" s="19">
        <f>J20-J21</f>
        <v>2598.2999999999997</v>
      </c>
      <c r="K22" s="38">
        <f t="shared" si="4"/>
        <v>1.5212962962962961</v>
      </c>
      <c r="L22" s="19">
        <v>1836</v>
      </c>
      <c r="M22" s="19">
        <f>M20-M21</f>
        <v>2793.1</v>
      </c>
      <c r="N22" s="21">
        <f t="shared" si="5"/>
        <v>1.6318478260869567</v>
      </c>
      <c r="O22" s="19">
        <v>1840</v>
      </c>
      <c r="P22" s="19">
        <f>P20-P21</f>
        <v>3002.6000000000004</v>
      </c>
    </row>
    <row r="24" spans="1:15" ht="18.75">
      <c r="A24" s="12" t="s">
        <v>25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6" t="s">
        <v>4</v>
      </c>
      <c r="N24" s="6"/>
      <c r="O24" s="3"/>
    </row>
    <row r="25" spans="1:15" ht="18.75">
      <c r="A25" s="11" t="s">
        <v>27</v>
      </c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5"/>
      <c r="O25" s="3"/>
    </row>
    <row r="26" spans="1:15" ht="18.75">
      <c r="A26" s="11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5"/>
      <c r="O26" s="3"/>
    </row>
  </sheetData>
  <sheetProtection/>
  <mergeCells count="14">
    <mergeCell ref="G3:P3"/>
    <mergeCell ref="E4:J4"/>
    <mergeCell ref="A7:M7"/>
    <mergeCell ref="G2:P2"/>
    <mergeCell ref="C6:O6"/>
    <mergeCell ref="A8:M8"/>
    <mergeCell ref="B9:J9"/>
    <mergeCell ref="K9:P9"/>
    <mergeCell ref="A10:A11"/>
    <mergeCell ref="B10:D10"/>
    <mergeCell ref="E10:G10"/>
    <mergeCell ref="H10:J10"/>
    <mergeCell ref="K10:M10"/>
    <mergeCell ref="N10:P10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2016-06-09T07:28:46Z</cp:lastPrinted>
  <dcterms:created xsi:type="dcterms:W3CDTF">1996-10-08T23:32:33Z</dcterms:created>
  <dcterms:modified xsi:type="dcterms:W3CDTF">2016-08-29T11:48:02Z</dcterms:modified>
  <cp:category/>
  <cp:version/>
  <cp:contentType/>
  <cp:contentStatus/>
</cp:coreProperties>
</file>