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дод 2" sheetId="1" r:id="rId1"/>
  </sheets>
  <definedNames>
    <definedName name="_xlfn.AGGREGATE" hidden="1">#NAME?</definedName>
    <definedName name="_xlnm.Print_Titles" localSheetId="0">'дод 2'!$10:$10</definedName>
    <definedName name="_xlnm.Print_Area" localSheetId="0">'дод 2'!$A$1:$F$44</definedName>
  </definedNames>
  <calcPr fullCalcOnLoad="1" refMode="R1C1"/>
</workbook>
</file>

<file path=xl/comments1.xml><?xml version="1.0" encoding="utf-8"?>
<comments xmlns="http://schemas.openxmlformats.org/spreadsheetml/2006/main">
  <authors>
    <author>Пасько Катерина Євгенівна</author>
  </authors>
  <commentList>
    <comment ref="C19" authorId="0">
      <text>
        <r>
          <rPr>
            <b/>
            <sz val="9"/>
            <rFont val="Tahoma"/>
            <family val="2"/>
          </rPr>
          <t>Пасько Катерина Євгенівна:</t>
        </r>
        <r>
          <rPr>
            <sz val="9"/>
            <rFont val="Tahoma"/>
            <family val="2"/>
          </rPr>
          <t xml:space="preserve">
Завжди 0 повинно бути
</t>
        </r>
      </text>
    </comment>
  </commentList>
</comments>
</file>

<file path=xl/sharedStrings.xml><?xml version="1.0" encoding="utf-8"?>
<sst xmlns="http://schemas.openxmlformats.org/spreadsheetml/2006/main" count="73" uniqueCount="66">
  <si>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</si>
  <si>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</si>
  <si>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</si>
  <si>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</si>
  <si>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</si>
  <si>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</si>
  <si>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</si>
  <si>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</si>
  <si>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</si>
  <si>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</si>
  <si>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</si>
  <si>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</si>
  <si>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</si>
  <si>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</si>
  <si>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</si>
  <si>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</si>
  <si>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</si>
  <si>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</si>
  <si>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</si>
  <si>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</si>
  <si>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</si>
  <si>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</si>
  <si>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</si>
  <si>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</si>
  <si>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</si>
  <si>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</si>
  <si>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</si>
  <si>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</si>
  <si>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</si>
  <si>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</si>
  <si>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</si>
  <si>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</si>
  <si>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</si>
  <si>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</si>
  <si>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</si>
  <si>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</si>
  <si>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</si>
  <si>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</si>
  <si>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</si>
  <si>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</si>
  <si>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</si>
  <si>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</si>
  <si>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</si>
  <si>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</si>
  <si>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</si>
  <si>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</si>
  <si>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</si>
  <si>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</si>
  <si>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</si>
  <si>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</si>
  <si>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</si>
  <si>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</si>
  <si>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</si>
  <si>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</si>
  <si>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</si>
  <si>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</si>
  <si>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</si>
  <si>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(код бюджету)</t>
  </si>
  <si>
    <t>401201</t>
  </si>
  <si>
    <t xml:space="preserve">до наказу Сумської міської військової      </t>
  </si>
  <si>
    <t>адміністрації</t>
  </si>
  <si>
    <t>Директор Департаменту фінансів, економіки та інвестицій Сумської міської ради</t>
  </si>
  <si>
    <t>Фінансування бюджету Сумської міської територіальної громади на 2024 рік</t>
  </si>
  <si>
    <t xml:space="preserve">                Додаток 2</t>
  </si>
  <si>
    <t>Світлана ЛИПОВА</t>
  </si>
  <si>
    <t>від  14.03.2024  №  90 - СМР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</si>
</sst>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7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sz val="22"/>
      <name val="Times New Roman"/>
      <family val="1"/>
    </font>
    <font>
      <sz val="11"/>
      <color indexed="10"/>
      <name val="Times New Roman"/>
      <family val="1"/>
    </font>
    <font>
      <sz val="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b/>
      <sz val="8"/>
      <name val="Times New Roman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2" fillId="3" borderId="0" applyNumberFormat="0" applyBorder="0" applyAlignment="0" applyProtection="0"/>
    <xf numFmtId="0" fontId="14" fillId="4" borderId="0" applyNumberFormat="0" applyBorder="0" applyAlignment="0" applyProtection="0"/>
    <xf numFmtId="0" fontId="52" fillId="5" borderId="0" applyNumberFormat="0" applyBorder="0" applyAlignment="0" applyProtection="0"/>
    <xf numFmtId="0" fontId="14" fillId="6" borderId="0" applyNumberFormat="0" applyBorder="0" applyAlignment="0" applyProtection="0"/>
    <xf numFmtId="0" fontId="52" fillId="7" borderId="0" applyNumberFormat="0" applyBorder="0" applyAlignment="0" applyProtection="0"/>
    <xf numFmtId="0" fontId="14" fillId="8" borderId="0" applyNumberFormat="0" applyBorder="0" applyAlignment="0" applyProtection="0"/>
    <xf numFmtId="0" fontId="52" fillId="9" borderId="0" applyNumberFormat="0" applyBorder="0" applyAlignment="0" applyProtection="0"/>
    <xf numFmtId="0" fontId="14" fillId="10" borderId="0" applyNumberFormat="0" applyBorder="0" applyAlignment="0" applyProtection="0"/>
    <xf numFmtId="0" fontId="52" fillId="11" borderId="0" applyNumberFormat="0" applyBorder="0" applyAlignment="0" applyProtection="0"/>
    <xf numFmtId="0" fontId="14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52" fillId="15" borderId="0" applyNumberFormat="0" applyBorder="0" applyAlignment="0" applyProtection="0"/>
    <xf numFmtId="0" fontId="14" fillId="16" borderId="0" applyNumberFormat="0" applyBorder="0" applyAlignment="0" applyProtection="0"/>
    <xf numFmtId="0" fontId="52" fillId="17" borderId="0" applyNumberFormat="0" applyBorder="0" applyAlignment="0" applyProtection="0"/>
    <xf numFmtId="0" fontId="14" fillId="18" borderId="0" applyNumberFormat="0" applyBorder="0" applyAlignment="0" applyProtection="0"/>
    <xf numFmtId="0" fontId="52" fillId="19" borderId="0" applyNumberFormat="0" applyBorder="0" applyAlignment="0" applyProtection="0"/>
    <xf numFmtId="0" fontId="14" fillId="8" borderId="0" applyNumberFormat="0" applyBorder="0" applyAlignment="0" applyProtection="0"/>
    <xf numFmtId="0" fontId="52" fillId="20" borderId="0" applyNumberFormat="0" applyBorder="0" applyAlignment="0" applyProtection="0"/>
    <xf numFmtId="0" fontId="14" fillId="14" borderId="0" applyNumberFormat="0" applyBorder="0" applyAlignment="0" applyProtection="0"/>
    <xf numFmtId="0" fontId="52" fillId="21" borderId="0" applyNumberFormat="0" applyBorder="0" applyAlignment="0" applyProtection="0"/>
    <xf numFmtId="0" fontId="14" fillId="22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53" fillId="25" borderId="0" applyNumberFormat="0" applyBorder="0" applyAlignment="0" applyProtection="0"/>
    <xf numFmtId="0" fontId="13" fillId="16" borderId="0" applyNumberFormat="0" applyBorder="0" applyAlignment="0" applyProtection="0"/>
    <xf numFmtId="0" fontId="53" fillId="26" borderId="0" applyNumberFormat="0" applyBorder="0" applyAlignment="0" applyProtection="0"/>
    <xf numFmtId="0" fontId="13" fillId="18" borderId="0" applyNumberFormat="0" applyBorder="0" applyAlignment="0" applyProtection="0"/>
    <xf numFmtId="0" fontId="53" fillId="27" borderId="0" applyNumberFormat="0" applyBorder="0" applyAlignment="0" applyProtection="0"/>
    <xf numFmtId="0" fontId="13" fillId="28" borderId="0" applyNumberFormat="0" applyBorder="0" applyAlignment="0" applyProtection="0"/>
    <xf numFmtId="0" fontId="53" fillId="29" borderId="0" applyNumberFormat="0" applyBorder="0" applyAlignment="0" applyProtection="0"/>
    <xf numFmtId="0" fontId="13" fillId="30" borderId="0" applyNumberFormat="0" applyBorder="0" applyAlignment="0" applyProtection="0"/>
    <xf numFmtId="0" fontId="53" fillId="31" borderId="0" applyNumberFormat="0" applyBorder="0" applyAlignment="0" applyProtection="0"/>
    <xf numFmtId="0" fontId="13" fillId="32" borderId="0" applyNumberFormat="0" applyBorder="0" applyAlignment="0" applyProtection="0"/>
    <xf numFmtId="0" fontId="53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9" fillId="0" borderId="7" applyNumberFormat="0" applyFill="0" applyAlignment="0" applyProtection="0"/>
    <xf numFmtId="0" fontId="12" fillId="0" borderId="8" applyNumberFormat="0" applyFill="0" applyAlignment="0" applyProtection="0"/>
    <xf numFmtId="0" fontId="60" fillId="47" borderId="9" applyNumberFormat="0" applyAlignment="0" applyProtection="0"/>
    <xf numFmtId="0" fontId="10" fillId="48" borderId="10" applyNumberFormat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2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" fillId="4" borderId="0" applyNumberFormat="0" applyBorder="0" applyAlignment="0" applyProtection="0"/>
    <xf numFmtId="0" fontId="6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5" fillId="50" borderId="14" applyNumberFormat="0" applyAlignment="0" applyProtection="0"/>
    <xf numFmtId="0" fontId="18" fillId="0" borderId="15" applyNumberFormat="0" applyFill="0" applyAlignment="0" applyProtection="0"/>
    <xf numFmtId="0" fontId="66" fillId="54" borderId="0" applyNumberFormat="0" applyBorder="0" applyAlignment="0" applyProtection="0"/>
    <xf numFmtId="0" fontId="19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30" fillId="0" borderId="0" xfId="0" applyFont="1" applyFill="1" applyAlignment="1">
      <alignment vertical="top"/>
    </xf>
    <xf numFmtId="0" fontId="0" fillId="55" borderId="0" xfId="0" applyFont="1" applyFill="1" applyAlignment="1">
      <alignment vertical="top"/>
    </xf>
    <xf numFmtId="0" fontId="0" fillId="22" borderId="0" xfId="0" applyFont="1" applyFill="1" applyAlignment="1" applyProtection="1">
      <alignment/>
      <protection/>
    </xf>
    <xf numFmtId="0" fontId="0" fillId="22" borderId="0" xfId="0" applyFont="1" applyFill="1" applyAlignment="1">
      <alignment vertical="top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Fill="1" applyBorder="1" applyAlignment="1">
      <alignment vertical="center"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14" fontId="33" fillId="0" borderId="0" xfId="0" applyNumberFormat="1" applyFont="1" applyAlignment="1">
      <alignment horizontal="left" vertical="center"/>
    </xf>
    <xf numFmtId="14" fontId="34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0" fillId="22" borderId="0" xfId="0" applyFont="1" applyFill="1" applyAlignment="1" applyProtection="1">
      <alignment/>
      <protection/>
    </xf>
    <xf numFmtId="4" fontId="35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37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right"/>
      <protection/>
    </xf>
    <xf numFmtId="4" fontId="41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0" fillId="55" borderId="0" xfId="0" applyFont="1" applyFill="1" applyAlignment="1" applyProtection="1">
      <alignment/>
      <protection/>
    </xf>
    <xf numFmtId="0" fontId="35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>
      <alignment/>
    </xf>
    <xf numFmtId="0" fontId="0" fillId="56" borderId="0" xfId="0" applyNumberFormat="1" applyFont="1" applyFill="1" applyAlignment="1" applyProtection="1">
      <alignment horizontal="center"/>
      <protection/>
    </xf>
    <xf numFmtId="4" fontId="35" fillId="56" borderId="0" xfId="0" applyNumberFormat="1" applyFont="1" applyFill="1" applyAlignment="1">
      <alignment horizontal="center" vertical="center" wrapText="1"/>
    </xf>
    <xf numFmtId="0" fontId="0" fillId="56" borderId="0" xfId="0" applyNumberFormat="1" applyFont="1" applyFill="1" applyAlignment="1" applyProtection="1">
      <alignment/>
      <protection/>
    </xf>
    <xf numFmtId="4" fontId="35" fillId="56" borderId="0" xfId="0" applyNumberFormat="1" applyFont="1" applyFill="1" applyAlignment="1">
      <alignment/>
    </xf>
    <xf numFmtId="4" fontId="35" fillId="56" borderId="0" xfId="0" applyNumberFormat="1" applyFont="1" applyFill="1" applyAlignment="1" applyProtection="1">
      <alignment/>
      <protection/>
    </xf>
    <xf numFmtId="4" fontId="40" fillId="56" borderId="0" xfId="0" applyNumberFormat="1" applyFont="1" applyFill="1" applyAlignment="1">
      <alignment/>
    </xf>
    <xf numFmtId="4" fontId="0" fillId="56" borderId="0" xfId="0" applyNumberFormat="1" applyFont="1" applyFill="1" applyAlignment="1" applyProtection="1">
      <alignment/>
      <protection/>
    </xf>
    <xf numFmtId="0" fontId="35" fillId="56" borderId="0" xfId="0" applyFont="1" applyFill="1" applyAlignment="1">
      <alignment vertical="center"/>
    </xf>
    <xf numFmtId="4" fontId="27" fillId="56" borderId="16" xfId="0" applyNumberFormat="1" applyFont="1" applyFill="1" applyBorder="1" applyAlignment="1" applyProtection="1">
      <alignment horizontal="right" vertical="center"/>
      <protection/>
    </xf>
    <xf numFmtId="0" fontId="35" fillId="56" borderId="0" xfId="0" applyFont="1" applyFill="1" applyAlignment="1">
      <alignment/>
    </xf>
    <xf numFmtId="0" fontId="29" fillId="56" borderId="0" xfId="0" applyFont="1" applyFill="1" applyAlignment="1">
      <alignment/>
    </xf>
    <xf numFmtId="4" fontId="28" fillId="56" borderId="17" xfId="0" applyNumberFormat="1" applyFont="1" applyFill="1" applyBorder="1" applyAlignment="1" applyProtection="1">
      <alignment horizontal="center" vertical="center" wrapText="1"/>
      <protection/>
    </xf>
    <xf numFmtId="4" fontId="24" fillId="56" borderId="17" xfId="0" applyNumberFormat="1" applyFont="1" applyFill="1" applyBorder="1" applyAlignment="1" applyProtection="1">
      <alignment horizontal="center" vertical="center" wrapText="1"/>
      <protection/>
    </xf>
    <xf numFmtId="49" fontId="28" fillId="56" borderId="17" xfId="0" applyNumberFormat="1" applyFont="1" applyFill="1" applyBorder="1" applyAlignment="1">
      <alignment horizontal="center" vertical="center" wrapText="1"/>
    </xf>
    <xf numFmtId="0" fontId="28" fillId="56" borderId="17" xfId="0" applyFont="1" applyFill="1" applyBorder="1" applyAlignment="1">
      <alignment vertical="center" wrapText="1"/>
    </xf>
    <xf numFmtId="0" fontId="0" fillId="56" borderId="0" xfId="0" applyFont="1" applyFill="1" applyAlignment="1" applyProtection="1">
      <alignment/>
      <protection/>
    </xf>
    <xf numFmtId="49" fontId="27" fillId="56" borderId="17" xfId="0" applyNumberFormat="1" applyFont="1" applyFill="1" applyBorder="1" applyAlignment="1">
      <alignment horizontal="center" vertical="center" wrapText="1"/>
    </xf>
    <xf numFmtId="0" fontId="27" fillId="56" borderId="17" xfId="0" applyFont="1" applyFill="1" applyBorder="1" applyAlignment="1">
      <alignment vertical="center" wrapText="1"/>
    </xf>
    <xf numFmtId="4" fontId="25" fillId="56" borderId="17" xfId="0" applyNumberFormat="1" applyFont="1" applyFill="1" applyBorder="1" applyAlignment="1" applyProtection="1">
      <alignment horizontal="center" vertical="center" wrapText="1"/>
      <protection/>
    </xf>
    <xf numFmtId="0" fontId="0" fillId="56" borderId="0" xfId="0" applyFont="1" applyFill="1" applyAlignment="1">
      <alignment vertical="top"/>
    </xf>
    <xf numFmtId="4" fontId="25" fillId="56" borderId="17" xfId="0" applyNumberFormat="1" applyFont="1" applyFill="1" applyBorder="1" applyAlignment="1">
      <alignment horizontal="center" vertical="center" wrapText="1"/>
    </xf>
    <xf numFmtId="4" fontId="24" fillId="56" borderId="17" xfId="0" applyNumberFormat="1" applyFont="1" applyFill="1" applyBorder="1" applyAlignment="1">
      <alignment horizontal="center" vertical="center" wrapText="1"/>
    </xf>
    <xf numFmtId="4" fontId="30" fillId="56" borderId="0" xfId="0" applyNumberFormat="1" applyFont="1" applyFill="1" applyAlignment="1">
      <alignment vertical="top"/>
    </xf>
    <xf numFmtId="0" fontId="30" fillId="56" borderId="0" xfId="0" applyFont="1" applyFill="1" applyAlignment="1">
      <alignment vertical="top"/>
    </xf>
    <xf numFmtId="49" fontId="27" fillId="56" borderId="18" xfId="0" applyNumberFormat="1" applyFont="1" applyFill="1" applyBorder="1" applyAlignment="1">
      <alignment horizontal="center" vertical="center" wrapText="1"/>
    </xf>
    <xf numFmtId="0" fontId="27" fillId="56" borderId="18" xfId="0" applyFont="1" applyFill="1" applyBorder="1" applyAlignment="1">
      <alignment vertical="center" wrapText="1"/>
    </xf>
    <xf numFmtId="49" fontId="28" fillId="56" borderId="0" xfId="0" applyNumberFormat="1" applyFont="1" applyFill="1" applyBorder="1" applyAlignment="1">
      <alignment horizontal="center" vertical="center" wrapText="1"/>
    </xf>
    <xf numFmtId="0" fontId="28" fillId="56" borderId="0" xfId="0" applyFont="1" applyFill="1" applyBorder="1" applyAlignment="1">
      <alignment vertical="center" wrapText="1"/>
    </xf>
    <xf numFmtId="4" fontId="24" fillId="56" borderId="0" xfId="0" applyNumberFormat="1" applyFont="1" applyFill="1" applyBorder="1" applyAlignment="1" applyProtection="1">
      <alignment horizontal="center" vertical="center" wrapText="1"/>
      <protection/>
    </xf>
    <xf numFmtId="4" fontId="24" fillId="56" borderId="0" xfId="0" applyNumberFormat="1" applyFont="1" applyFill="1" applyBorder="1" applyAlignment="1">
      <alignment horizontal="center" vertical="center" wrapText="1"/>
    </xf>
    <xf numFmtId="0" fontId="31" fillId="56" borderId="0" xfId="0" applyFont="1" applyFill="1" applyAlignment="1">
      <alignment vertical="center"/>
    </xf>
    <xf numFmtId="4" fontId="31" fillId="56" borderId="0" xfId="0" applyNumberFormat="1" applyFont="1" applyFill="1" applyAlignment="1">
      <alignment horizontal="center" vertical="center"/>
    </xf>
    <xf numFmtId="14" fontId="33" fillId="56" borderId="0" xfId="0" applyNumberFormat="1" applyFont="1" applyFill="1" applyAlignment="1">
      <alignment horizontal="left" vertical="center"/>
    </xf>
    <xf numFmtId="14" fontId="33" fillId="56" borderId="0" xfId="0" applyNumberFormat="1" applyFont="1" applyFill="1" applyAlignment="1">
      <alignment vertical="center"/>
    </xf>
    <xf numFmtId="4" fontId="35" fillId="56" borderId="0" xfId="0" applyNumberFormat="1" applyFont="1" applyFill="1" applyAlignment="1">
      <alignment horizontal="center" vertical="center"/>
    </xf>
    <xf numFmtId="4" fontId="35" fillId="56" borderId="0" xfId="0" applyNumberFormat="1" applyFont="1" applyFill="1" applyAlignment="1">
      <alignment vertical="center" wrapText="1"/>
    </xf>
    <xf numFmtId="4" fontId="0" fillId="56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31" fillId="56" borderId="0" xfId="0" applyFont="1" applyFill="1" applyAlignment="1">
      <alignment vertical="center" wrapText="1"/>
    </xf>
    <xf numFmtId="4" fontId="69" fillId="56" borderId="0" xfId="0" applyNumberFormat="1" applyFont="1" applyFill="1" applyAlignment="1" applyProtection="1">
      <alignment/>
      <protection/>
    </xf>
    <xf numFmtId="4" fontId="69" fillId="57" borderId="0" xfId="0" applyNumberFormat="1" applyFont="1" applyFill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31" fillId="58" borderId="0" xfId="0" applyFont="1" applyFill="1" applyAlignment="1">
      <alignment horizontal="left" wrapText="1"/>
    </xf>
    <xf numFmtId="49" fontId="0" fillId="56" borderId="0" xfId="0" applyNumberFormat="1" applyFont="1" applyFill="1" applyAlignment="1" applyProtection="1">
      <alignment horizontal="center" vertical="center" textRotation="180"/>
      <protection/>
    </xf>
    <xf numFmtId="4" fontId="31" fillId="56" borderId="0" xfId="0" applyNumberFormat="1" applyFont="1" applyFill="1" applyAlignment="1">
      <alignment horizontal="center" wrapText="1"/>
    </xf>
    <xf numFmtId="4" fontId="31" fillId="56" borderId="0" xfId="0" applyNumberFormat="1" applyFont="1" applyFill="1" applyAlignment="1">
      <alignment horizontal="center"/>
    </xf>
    <xf numFmtId="0" fontId="38" fillId="56" borderId="0" xfId="0" applyNumberFormat="1" applyFont="1" applyFill="1" applyAlignment="1" applyProtection="1">
      <alignment horizontal="center" vertical="center" wrapText="1"/>
      <protection/>
    </xf>
    <xf numFmtId="0" fontId="28" fillId="56" borderId="19" xfId="0" applyNumberFormat="1" applyFont="1" applyFill="1" applyBorder="1" applyAlignment="1" applyProtection="1">
      <alignment horizontal="left" vertical="center" wrapText="1"/>
      <protection/>
    </xf>
    <xf numFmtId="0" fontId="28" fillId="56" borderId="20" xfId="0" applyNumberFormat="1" applyFont="1" applyFill="1" applyBorder="1" applyAlignment="1" applyProtection="1">
      <alignment horizontal="left" vertical="center" wrapText="1"/>
      <protection/>
    </xf>
    <xf numFmtId="0" fontId="28" fillId="56" borderId="21" xfId="0" applyNumberFormat="1" applyFont="1" applyFill="1" applyBorder="1" applyAlignment="1" applyProtection="1">
      <alignment horizontal="left" vertical="center" wrapText="1"/>
      <protection/>
    </xf>
    <xf numFmtId="4" fontId="28" fillId="56" borderId="17" xfId="0" applyNumberFormat="1" applyFont="1" applyFill="1" applyBorder="1" applyAlignment="1" applyProtection="1">
      <alignment horizontal="center" vertical="center" wrapText="1"/>
      <protection/>
    </xf>
    <xf numFmtId="0" fontId="4" fillId="56" borderId="0" xfId="0" applyNumberFormat="1" applyFont="1" applyFill="1" applyAlignment="1" applyProtection="1">
      <alignment horizontal="right" vertical="center"/>
      <protection/>
    </xf>
    <xf numFmtId="0" fontId="28" fillId="56" borderId="17" xfId="0" applyNumberFormat="1" applyFont="1" applyFill="1" applyBorder="1" applyAlignment="1" applyProtection="1">
      <alignment horizontal="center" vertical="center" wrapText="1"/>
      <protection/>
    </xf>
    <xf numFmtId="4" fontId="42" fillId="56" borderId="0" xfId="0" applyNumberFormat="1" applyFont="1" applyFill="1" applyAlignment="1" applyProtection="1">
      <alignment horizontal="center" vertical="top"/>
      <protection/>
    </xf>
    <xf numFmtId="4" fontId="35" fillId="56" borderId="0" xfId="0" applyNumberFormat="1" applyFont="1" applyFill="1" applyAlignment="1">
      <alignment horizontal="left" vertical="center" wrapText="1"/>
    </xf>
    <xf numFmtId="4" fontId="35" fillId="56" borderId="0" xfId="0" applyNumberFormat="1" applyFont="1" applyFill="1" applyAlignment="1">
      <alignment horizontal="left" vertical="center"/>
    </xf>
    <xf numFmtId="49" fontId="28" fillId="56" borderId="19" xfId="0" applyNumberFormat="1" applyFont="1" applyFill="1" applyBorder="1" applyAlignment="1">
      <alignment horizontal="left" vertical="center" wrapText="1"/>
    </xf>
    <xf numFmtId="49" fontId="28" fillId="56" borderId="20" xfId="0" applyNumberFormat="1" applyFont="1" applyFill="1" applyBorder="1" applyAlignment="1">
      <alignment horizontal="left" vertical="center" wrapText="1"/>
    </xf>
    <xf numFmtId="49" fontId="28" fillId="56" borderId="21" xfId="0" applyNumberFormat="1" applyFont="1" applyFill="1" applyBorder="1" applyAlignment="1">
      <alignment horizontal="left" vertical="center" wrapText="1"/>
    </xf>
    <xf numFmtId="4" fontId="35" fillId="58" borderId="0" xfId="0" applyNumberFormat="1" applyFont="1" applyFill="1" applyAlignment="1">
      <alignment horizontal="left" vertical="center"/>
    </xf>
    <xf numFmtId="1" fontId="39" fillId="56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showZeros="0" tabSelected="1" view="pageBreakPreview" zoomScaleSheetLayoutView="100" zoomScalePageLayoutView="40" workbookViewId="0" topLeftCell="A1">
      <selection activeCell="B5" sqref="B5"/>
    </sheetView>
  </sheetViews>
  <sheetFormatPr defaultColWidth="9.16015625" defaultRowHeight="12.75" customHeight="1"/>
  <cols>
    <col min="1" max="1" width="11.66015625" style="1" customWidth="1"/>
    <col min="2" max="2" width="36" style="1" customWidth="1"/>
    <col min="3" max="3" width="20.16015625" style="18" customWidth="1"/>
    <col min="4" max="4" width="22.16015625" style="18" customWidth="1"/>
    <col min="5" max="5" width="20.33203125" style="18" customWidth="1"/>
    <col min="6" max="6" width="21.83203125" style="18" customWidth="1"/>
    <col min="7" max="7" width="5.5" style="1" customWidth="1"/>
    <col min="8" max="8" width="17" style="2" bestFit="1" customWidth="1"/>
    <col min="9" max="9" width="17.83203125" style="2" customWidth="1"/>
    <col min="10" max="16384" width="9.16015625" style="2" customWidth="1"/>
  </cols>
  <sheetData>
    <row r="1" spans="1:10" ht="18.75">
      <c r="A1" s="30"/>
      <c r="B1" s="30"/>
      <c r="C1" s="67"/>
      <c r="D1" s="86" t="s">
        <v>63</v>
      </c>
      <c r="E1" s="86"/>
      <c r="F1" s="86"/>
      <c r="G1" s="75"/>
      <c r="H1" s="31"/>
      <c r="I1" s="31"/>
      <c r="J1" s="31"/>
    </row>
    <row r="2" spans="1:10" ht="18.75">
      <c r="A2" s="32"/>
      <c r="B2" s="32"/>
      <c r="C2" s="33"/>
      <c r="D2" s="87" t="s">
        <v>59</v>
      </c>
      <c r="E2" s="87"/>
      <c r="F2" s="87"/>
      <c r="G2" s="75"/>
      <c r="H2" s="31"/>
      <c r="I2" s="31"/>
      <c r="J2" s="31"/>
    </row>
    <row r="3" spans="1:10" ht="18.75">
      <c r="A3" s="32"/>
      <c r="B3" s="32"/>
      <c r="C3" s="33"/>
      <c r="D3" s="87" t="s">
        <v>60</v>
      </c>
      <c r="E3" s="87"/>
      <c r="F3" s="87"/>
      <c r="G3" s="75"/>
      <c r="H3" s="31"/>
      <c r="I3" s="31"/>
      <c r="J3" s="31"/>
    </row>
    <row r="4" spans="1:10" ht="22.5" customHeight="1">
      <c r="A4" s="34"/>
      <c r="B4" s="34"/>
      <c r="C4" s="36"/>
      <c r="D4" s="91" t="s">
        <v>65</v>
      </c>
      <c r="E4" s="91"/>
      <c r="F4" s="91"/>
      <c r="G4" s="75"/>
      <c r="H4" s="35"/>
      <c r="I4" s="37"/>
      <c r="J4" s="31"/>
    </row>
    <row r="5" spans="1:10" ht="18.75">
      <c r="A5" s="34"/>
      <c r="B5" s="34"/>
      <c r="C5" s="38"/>
      <c r="D5" s="87"/>
      <c r="E5" s="87"/>
      <c r="F5" s="87"/>
      <c r="G5" s="75"/>
      <c r="H5" s="31"/>
      <c r="I5" s="31"/>
      <c r="J5" s="31"/>
    </row>
    <row r="6" spans="1:10" s="3" customFormat="1" ht="60" customHeight="1">
      <c r="A6" s="78" t="s">
        <v>62</v>
      </c>
      <c r="B6" s="78"/>
      <c r="C6" s="78"/>
      <c r="D6" s="78"/>
      <c r="E6" s="78"/>
      <c r="F6" s="78"/>
      <c r="G6" s="75"/>
      <c r="H6" s="31"/>
      <c r="I6" s="31"/>
      <c r="J6" s="31"/>
    </row>
    <row r="7" spans="1:10" s="3" customFormat="1" ht="18.75" customHeight="1">
      <c r="A7" s="92">
        <v>1853100000</v>
      </c>
      <c r="B7" s="92"/>
      <c r="C7" s="92"/>
      <c r="D7" s="92"/>
      <c r="E7" s="92"/>
      <c r="F7" s="92"/>
      <c r="G7" s="75"/>
      <c r="H7" s="31"/>
      <c r="I7" s="39"/>
      <c r="J7" s="31"/>
    </row>
    <row r="8" spans="1:10" s="3" customFormat="1" ht="9.75" customHeight="1">
      <c r="A8" s="85" t="s">
        <v>57</v>
      </c>
      <c r="B8" s="85"/>
      <c r="C8" s="85"/>
      <c r="D8" s="85"/>
      <c r="E8" s="85"/>
      <c r="F8" s="85"/>
      <c r="G8" s="75"/>
      <c r="H8" s="31"/>
      <c r="I8" s="39"/>
      <c r="J8" s="31"/>
    </row>
    <row r="9" spans="1:10" ht="15.75" customHeight="1">
      <c r="A9" s="83"/>
      <c r="B9" s="83"/>
      <c r="C9" s="83"/>
      <c r="D9" s="83"/>
      <c r="E9" s="83"/>
      <c r="F9" s="40" t="s">
        <v>56</v>
      </c>
      <c r="G9" s="75"/>
      <c r="H9" s="31"/>
      <c r="I9" s="41"/>
      <c r="J9" s="31"/>
    </row>
    <row r="10" spans="1:10" s="4" customFormat="1" ht="24.75" customHeight="1">
      <c r="A10" s="84" t="s">
        <v>0</v>
      </c>
      <c r="B10" s="84" t="s">
        <v>44</v>
      </c>
      <c r="C10" s="82" t="s">
        <v>45</v>
      </c>
      <c r="D10" s="82" t="s">
        <v>2</v>
      </c>
      <c r="E10" s="82" t="s">
        <v>3</v>
      </c>
      <c r="F10" s="82"/>
      <c r="G10" s="75"/>
      <c r="H10" s="42"/>
      <c r="I10" s="31"/>
      <c r="J10" s="42"/>
    </row>
    <row r="11" spans="1:10" s="4" customFormat="1" ht="29.25" customHeight="1">
      <c r="A11" s="84"/>
      <c r="B11" s="84"/>
      <c r="C11" s="82"/>
      <c r="D11" s="82"/>
      <c r="E11" s="43" t="s">
        <v>45</v>
      </c>
      <c r="F11" s="44" t="s">
        <v>46</v>
      </c>
      <c r="G11" s="75"/>
      <c r="H11" s="42"/>
      <c r="I11" s="42"/>
      <c r="J11" s="42"/>
    </row>
    <row r="12" spans="1:10" s="4" customFormat="1" ht="19.5" customHeight="1">
      <c r="A12" s="79" t="s">
        <v>54</v>
      </c>
      <c r="B12" s="80"/>
      <c r="C12" s="80"/>
      <c r="D12" s="80"/>
      <c r="E12" s="80"/>
      <c r="F12" s="81"/>
      <c r="G12" s="75"/>
      <c r="H12" s="42"/>
      <c r="I12" s="42"/>
      <c r="J12" s="42"/>
    </row>
    <row r="13" spans="1:10" s="5" customFormat="1" ht="31.5">
      <c r="A13" s="45" t="s">
        <v>4</v>
      </c>
      <c r="B13" s="46" t="s">
        <v>5</v>
      </c>
      <c r="C13" s="44">
        <f aca="true" t="shared" si="0" ref="C13:C18">D13+E13</f>
        <v>194782415.89</v>
      </c>
      <c r="D13" s="44">
        <f>D16+D14</f>
        <v>-300571812.11</v>
      </c>
      <c r="E13" s="44">
        <f>E16+E14</f>
        <v>495354228</v>
      </c>
      <c r="F13" s="44">
        <f>F16+F14</f>
        <v>494520886.65</v>
      </c>
      <c r="G13" s="75"/>
      <c r="H13" s="47"/>
      <c r="I13" s="42"/>
      <c r="J13" s="47"/>
    </row>
    <row r="14" spans="1:10" s="9" customFormat="1" ht="31.5">
      <c r="A14" s="48" t="s">
        <v>51</v>
      </c>
      <c r="B14" s="49" t="s">
        <v>52</v>
      </c>
      <c r="C14" s="50">
        <f t="shared" si="0"/>
        <v>61868709</v>
      </c>
      <c r="D14" s="50">
        <f>D15</f>
        <v>0</v>
      </c>
      <c r="E14" s="50">
        <f>E15</f>
        <v>61868709</v>
      </c>
      <c r="F14" s="50">
        <f>F15</f>
        <v>61868709</v>
      </c>
      <c r="G14" s="75"/>
      <c r="H14" s="47"/>
      <c r="I14" s="47"/>
      <c r="J14" s="47"/>
    </row>
    <row r="15" spans="1:10" s="9" customFormat="1" ht="18" customHeight="1">
      <c r="A15" s="48" t="s">
        <v>53</v>
      </c>
      <c r="B15" s="49" t="s">
        <v>17</v>
      </c>
      <c r="C15" s="50">
        <f t="shared" si="0"/>
        <v>61868709</v>
      </c>
      <c r="D15" s="50">
        <v>0</v>
      </c>
      <c r="E15" s="50">
        <f>E29</f>
        <v>61868709</v>
      </c>
      <c r="F15" s="50">
        <f>F29</f>
        <v>61868709</v>
      </c>
      <c r="G15" s="75"/>
      <c r="H15" s="47"/>
      <c r="I15" s="47"/>
      <c r="J15" s="47"/>
    </row>
    <row r="16" spans="1:10" s="21" customFormat="1" ht="45.75" customHeight="1">
      <c r="A16" s="48" t="s">
        <v>6</v>
      </c>
      <c r="B16" s="49" t="s">
        <v>7</v>
      </c>
      <c r="C16" s="50">
        <f>D16+E16</f>
        <v>132913706.88999999</v>
      </c>
      <c r="D16" s="50">
        <f>D19+D17-D18</f>
        <v>-300571812.11</v>
      </c>
      <c r="E16" s="50">
        <f>E19+E17-E18</f>
        <v>433485519</v>
      </c>
      <c r="F16" s="50">
        <f>F19+F17-F18</f>
        <v>432652177.65</v>
      </c>
      <c r="G16" s="75"/>
      <c r="H16" s="47"/>
      <c r="I16" s="47"/>
      <c r="J16" s="47"/>
    </row>
    <row r="17" spans="1:10" s="5" customFormat="1" ht="20.25" customHeight="1">
      <c r="A17" s="48" t="s">
        <v>37</v>
      </c>
      <c r="B17" s="49" t="s">
        <v>38</v>
      </c>
      <c r="C17" s="50">
        <f>D17+E17</f>
        <v>299873259.14</v>
      </c>
      <c r="D17" s="73">
        <f>198875139.54</f>
        <v>198875139.54</v>
      </c>
      <c r="E17" s="50">
        <v>100998119.6</v>
      </c>
      <c r="F17" s="50">
        <f>53993609.49+42207900</f>
        <v>96201509.49000001</v>
      </c>
      <c r="G17" s="75"/>
      <c r="H17" s="71"/>
      <c r="I17" s="47"/>
      <c r="J17" s="47"/>
    </row>
    <row r="18" spans="1:10" s="5" customFormat="1" ht="20.25" customHeight="1">
      <c r="A18" s="48" t="s">
        <v>39</v>
      </c>
      <c r="B18" s="49" t="s">
        <v>40</v>
      </c>
      <c r="C18" s="50">
        <f t="shared" si="0"/>
        <v>166959552.25</v>
      </c>
      <c r="D18" s="50">
        <f>198875139.54-78072843-1495257-351767.89</f>
        <v>118955271.64999999</v>
      </c>
      <c r="E18" s="50">
        <f>100998119.6-52160497.65-833117.12-224.23</f>
        <v>48004280.6</v>
      </c>
      <c r="F18" s="50">
        <f>53993609.49+42207900-52160497.65</f>
        <v>44041011.84000001</v>
      </c>
      <c r="G18" s="75"/>
      <c r="H18" s="72"/>
      <c r="I18" s="47"/>
      <c r="J18" s="47"/>
    </row>
    <row r="19" spans="1:10" s="29" customFormat="1" ht="64.5" customHeight="1">
      <c r="A19" s="48" t="s">
        <v>8</v>
      </c>
      <c r="B19" s="49" t="s">
        <v>9</v>
      </c>
      <c r="C19" s="50">
        <f aca="true" t="shared" si="1" ref="C19:C36">D19+E19</f>
        <v>0</v>
      </c>
      <c r="D19" s="50">
        <f>-351874910+7671000-2300000-34233770+246000</f>
        <v>-380491680</v>
      </c>
      <c r="E19" s="50">
        <f>351874910-7671000+2300000+34233770-246000</f>
        <v>380491680</v>
      </c>
      <c r="F19" s="50">
        <f>351874910-7671000+2300000+34233770-246000</f>
        <v>380491680</v>
      </c>
      <c r="G19" s="75"/>
      <c r="H19" s="38">
        <f>F19-E19</f>
        <v>0</v>
      </c>
      <c r="I19" s="47"/>
      <c r="J19" s="47"/>
    </row>
    <row r="20" spans="1:10" s="6" customFormat="1" ht="19.5" customHeight="1">
      <c r="A20" s="45" t="s">
        <v>13</v>
      </c>
      <c r="B20" s="46" t="s">
        <v>14</v>
      </c>
      <c r="C20" s="44">
        <f t="shared" si="1"/>
        <v>-2822676</v>
      </c>
      <c r="D20" s="44">
        <f>D21</f>
        <v>0</v>
      </c>
      <c r="E20" s="44">
        <f>E21</f>
        <v>-2822676</v>
      </c>
      <c r="F20" s="44">
        <f>F21</f>
        <v>-2822676</v>
      </c>
      <c r="G20" s="75"/>
      <c r="H20" s="51"/>
      <c r="I20" s="38"/>
      <c r="J20" s="51"/>
    </row>
    <row r="21" spans="1:10" s="6" customFormat="1" ht="34.5" customHeight="1">
      <c r="A21" s="48" t="s">
        <v>15</v>
      </c>
      <c r="B21" s="49" t="s">
        <v>24</v>
      </c>
      <c r="C21" s="50">
        <f t="shared" si="1"/>
        <v>-2822676</v>
      </c>
      <c r="D21" s="50">
        <f>D22+D23</f>
        <v>0</v>
      </c>
      <c r="E21" s="50">
        <f>E22+E23</f>
        <v>-2822676</v>
      </c>
      <c r="F21" s="50">
        <f>F22+F23</f>
        <v>-2822676</v>
      </c>
      <c r="G21" s="75"/>
      <c r="H21" s="51"/>
      <c r="I21" s="51"/>
      <c r="J21" s="51"/>
    </row>
    <row r="22" spans="1:10" s="8" customFormat="1" ht="18.75" customHeight="1">
      <c r="A22" s="48" t="s">
        <v>16</v>
      </c>
      <c r="B22" s="49" t="s">
        <v>17</v>
      </c>
      <c r="C22" s="50">
        <f t="shared" si="1"/>
        <v>0</v>
      </c>
      <c r="D22" s="52">
        <v>0</v>
      </c>
      <c r="E22" s="52">
        <f>E30</f>
        <v>0</v>
      </c>
      <c r="F22" s="52">
        <f>F30</f>
        <v>0</v>
      </c>
      <c r="G22" s="75"/>
      <c r="H22" s="51"/>
      <c r="I22" s="51"/>
      <c r="J22" s="51"/>
    </row>
    <row r="23" spans="1:10" s="8" customFormat="1" ht="18.75" customHeight="1">
      <c r="A23" s="48" t="s">
        <v>28</v>
      </c>
      <c r="B23" s="49" t="s">
        <v>29</v>
      </c>
      <c r="C23" s="50">
        <f t="shared" si="1"/>
        <v>-2822676</v>
      </c>
      <c r="D23" s="52">
        <v>0</v>
      </c>
      <c r="E23" s="52">
        <f>E35</f>
        <v>-2822676</v>
      </c>
      <c r="F23" s="52">
        <f>F35</f>
        <v>-2822676</v>
      </c>
      <c r="G23" s="75"/>
      <c r="H23" s="51"/>
      <c r="I23" s="51"/>
      <c r="J23" s="51"/>
    </row>
    <row r="24" spans="1:10" s="7" customFormat="1" ht="18.75" customHeight="1">
      <c r="A24" s="45"/>
      <c r="B24" s="46" t="s">
        <v>30</v>
      </c>
      <c r="C24" s="44">
        <f t="shared" si="1"/>
        <v>191959739.89</v>
      </c>
      <c r="D24" s="53">
        <f>D13+D20</f>
        <v>-300571812.11</v>
      </c>
      <c r="E24" s="53">
        <f>E13+E20</f>
        <v>492531552</v>
      </c>
      <c r="F24" s="53">
        <f>F13+F20</f>
        <v>491698210.65</v>
      </c>
      <c r="G24" s="75"/>
      <c r="H24" s="54"/>
      <c r="I24" s="51"/>
      <c r="J24" s="55"/>
    </row>
    <row r="25" spans="1:10" s="7" customFormat="1" ht="18.75" customHeight="1">
      <c r="A25" s="88" t="s">
        <v>55</v>
      </c>
      <c r="B25" s="89"/>
      <c r="C25" s="89"/>
      <c r="D25" s="89"/>
      <c r="E25" s="89"/>
      <c r="F25" s="90"/>
      <c r="G25" s="75"/>
      <c r="H25" s="55"/>
      <c r="I25" s="55"/>
      <c r="J25" s="55"/>
    </row>
    <row r="26" spans="1:10" s="6" customFormat="1" ht="36.75" customHeight="1">
      <c r="A26" s="45" t="s">
        <v>18</v>
      </c>
      <c r="B26" s="46" t="s">
        <v>21</v>
      </c>
      <c r="C26" s="44">
        <f>D26+E26</f>
        <v>59046033</v>
      </c>
      <c r="D26" s="44">
        <f>D27+D33</f>
        <v>0</v>
      </c>
      <c r="E26" s="44">
        <f>E27+E33</f>
        <v>59046033</v>
      </c>
      <c r="F26" s="44">
        <f>F27+F33</f>
        <v>59046033</v>
      </c>
      <c r="G26" s="75"/>
      <c r="H26" s="51"/>
      <c r="I26" s="55"/>
      <c r="J26" s="51"/>
    </row>
    <row r="27" spans="1:10" s="10" customFormat="1" ht="15.75">
      <c r="A27" s="48" t="s">
        <v>20</v>
      </c>
      <c r="B27" s="49" t="s">
        <v>19</v>
      </c>
      <c r="C27" s="50">
        <f>D27+E27</f>
        <v>61868709</v>
      </c>
      <c r="D27" s="50">
        <f>D28+D30</f>
        <v>0</v>
      </c>
      <c r="E27" s="50">
        <f>E28+E30</f>
        <v>61868709</v>
      </c>
      <c r="F27" s="50">
        <f>F28+F30</f>
        <v>61868709</v>
      </c>
      <c r="G27" s="75"/>
      <c r="H27" s="51"/>
      <c r="I27" s="51"/>
      <c r="J27" s="51"/>
    </row>
    <row r="28" spans="1:10" s="10" customFormat="1" ht="15.75">
      <c r="A28" s="48" t="s">
        <v>47</v>
      </c>
      <c r="B28" s="49" t="s">
        <v>49</v>
      </c>
      <c r="C28" s="50">
        <f t="shared" si="1"/>
        <v>61868709</v>
      </c>
      <c r="D28" s="50">
        <f>D29</f>
        <v>0</v>
      </c>
      <c r="E28" s="50">
        <f>E29</f>
        <v>61868709</v>
      </c>
      <c r="F28" s="50">
        <f>F29</f>
        <v>61868709</v>
      </c>
      <c r="G28" s="75"/>
      <c r="H28" s="51"/>
      <c r="I28" s="51"/>
      <c r="J28" s="51"/>
    </row>
    <row r="29" spans="1:10" s="10" customFormat="1" ht="15.75">
      <c r="A29" s="48" t="s">
        <v>48</v>
      </c>
      <c r="B29" s="49" t="s">
        <v>50</v>
      </c>
      <c r="C29" s="50">
        <f t="shared" si="1"/>
        <v>61868709</v>
      </c>
      <c r="D29" s="50">
        <v>0</v>
      </c>
      <c r="E29" s="50">
        <v>61868709</v>
      </c>
      <c r="F29" s="50">
        <v>61868709</v>
      </c>
      <c r="G29" s="75"/>
      <c r="H29" s="51"/>
      <c r="I29" s="51"/>
      <c r="J29" s="51"/>
    </row>
    <row r="30" spans="1:10" s="8" customFormat="1" ht="15.75">
      <c r="A30" s="48" t="s">
        <v>22</v>
      </c>
      <c r="B30" s="49" t="s">
        <v>23</v>
      </c>
      <c r="C30" s="50">
        <f>D30+E30</f>
        <v>0</v>
      </c>
      <c r="D30" s="50">
        <f>D32</f>
        <v>0</v>
      </c>
      <c r="E30" s="50">
        <f>E32+E31</f>
        <v>0</v>
      </c>
      <c r="F30" s="50">
        <f>F32+F31</f>
        <v>0</v>
      </c>
      <c r="G30" s="75"/>
      <c r="H30" s="51"/>
      <c r="I30" s="51"/>
      <c r="J30" s="51"/>
    </row>
    <row r="31" spans="1:10" s="8" customFormat="1" ht="15.75">
      <c r="A31" s="48" t="s">
        <v>58</v>
      </c>
      <c r="B31" s="49" t="s">
        <v>50</v>
      </c>
      <c r="C31" s="50">
        <f>D31+E31</f>
        <v>0</v>
      </c>
      <c r="D31" s="50">
        <v>0</v>
      </c>
      <c r="E31" s="50"/>
      <c r="F31" s="50"/>
      <c r="G31" s="75"/>
      <c r="H31" s="51"/>
      <c r="I31" s="51"/>
      <c r="J31" s="51"/>
    </row>
    <row r="32" spans="1:10" s="8" customFormat="1" ht="13.5" customHeight="1" hidden="1">
      <c r="A32" s="48" t="s">
        <v>26</v>
      </c>
      <c r="B32" s="49" t="s">
        <v>27</v>
      </c>
      <c r="C32" s="50">
        <f t="shared" si="1"/>
        <v>0</v>
      </c>
      <c r="D32" s="52">
        <v>0</v>
      </c>
      <c r="E32" s="52"/>
      <c r="F32" s="52"/>
      <c r="G32" s="75"/>
      <c r="H32" s="51"/>
      <c r="I32" s="51"/>
      <c r="J32" s="51"/>
    </row>
    <row r="33" spans="1:10" s="8" customFormat="1" ht="18.75" customHeight="1">
      <c r="A33" s="48" t="s">
        <v>31</v>
      </c>
      <c r="B33" s="49" t="s">
        <v>32</v>
      </c>
      <c r="C33" s="50">
        <f>D33+E33</f>
        <v>-2822676</v>
      </c>
      <c r="D33" s="52">
        <f aca="true" t="shared" si="2" ref="D33:F34">D34</f>
        <v>0</v>
      </c>
      <c r="E33" s="52">
        <f t="shared" si="2"/>
        <v>-2822676</v>
      </c>
      <c r="F33" s="52">
        <f t="shared" si="2"/>
        <v>-2822676</v>
      </c>
      <c r="G33" s="75"/>
      <c r="H33" s="51"/>
      <c r="I33" s="51"/>
      <c r="J33" s="51"/>
    </row>
    <row r="34" spans="1:10" s="8" customFormat="1" ht="18.75" customHeight="1">
      <c r="A34" s="48" t="s">
        <v>33</v>
      </c>
      <c r="B34" s="49" t="s">
        <v>34</v>
      </c>
      <c r="C34" s="50">
        <f t="shared" si="1"/>
        <v>-2822676</v>
      </c>
      <c r="D34" s="52">
        <f t="shared" si="2"/>
        <v>0</v>
      </c>
      <c r="E34" s="52">
        <f>E35</f>
        <v>-2822676</v>
      </c>
      <c r="F34" s="52">
        <f t="shared" si="2"/>
        <v>-2822676</v>
      </c>
      <c r="G34" s="75"/>
      <c r="H34" s="51"/>
      <c r="I34" s="51"/>
      <c r="J34" s="51"/>
    </row>
    <row r="35" spans="1:10" s="8" customFormat="1" ht="31.5">
      <c r="A35" s="48" t="s">
        <v>35</v>
      </c>
      <c r="B35" s="49" t="s">
        <v>27</v>
      </c>
      <c r="C35" s="50">
        <f t="shared" si="1"/>
        <v>-2822676</v>
      </c>
      <c r="D35" s="52">
        <v>0</v>
      </c>
      <c r="E35" s="52">
        <v>-2822676</v>
      </c>
      <c r="F35" s="52">
        <v>-2822676</v>
      </c>
      <c r="G35" s="75"/>
      <c r="H35" s="51"/>
      <c r="I35" s="51"/>
      <c r="J35" s="51"/>
    </row>
    <row r="36" spans="1:10" s="10" customFormat="1" ht="33.75" customHeight="1">
      <c r="A36" s="45" t="s">
        <v>10</v>
      </c>
      <c r="B36" s="46" t="s">
        <v>1</v>
      </c>
      <c r="C36" s="44">
        <f t="shared" si="1"/>
        <v>132913706.88999999</v>
      </c>
      <c r="D36" s="44">
        <f>D37</f>
        <v>-300571812.11</v>
      </c>
      <c r="E36" s="44">
        <f>E37</f>
        <v>433485519</v>
      </c>
      <c r="F36" s="44">
        <f>F37</f>
        <v>432652177.65</v>
      </c>
      <c r="G36" s="75"/>
      <c r="H36" s="51"/>
      <c r="I36" s="51"/>
      <c r="J36" s="51"/>
    </row>
    <row r="37" spans="1:10" s="10" customFormat="1" ht="31.5">
      <c r="A37" s="48" t="s">
        <v>11</v>
      </c>
      <c r="B37" s="49" t="s">
        <v>25</v>
      </c>
      <c r="C37" s="50">
        <f>D37+E37</f>
        <v>132913706.88999999</v>
      </c>
      <c r="D37" s="50">
        <f>D40+D38-D39</f>
        <v>-300571812.11</v>
      </c>
      <c r="E37" s="50">
        <f>E40+E38-E39</f>
        <v>433485519</v>
      </c>
      <c r="F37" s="50">
        <f>F40+F38-F39</f>
        <v>432652177.65</v>
      </c>
      <c r="G37" s="75"/>
      <c r="H37" s="51"/>
      <c r="I37" s="51"/>
      <c r="J37" s="51" t="s">
        <v>43</v>
      </c>
    </row>
    <row r="38" spans="1:10" s="10" customFormat="1" ht="20.25" customHeight="1">
      <c r="A38" s="48" t="s">
        <v>41</v>
      </c>
      <c r="B38" s="49" t="s">
        <v>38</v>
      </c>
      <c r="C38" s="50">
        <f aca="true" t="shared" si="3" ref="C38:F39">C17</f>
        <v>299873259.14</v>
      </c>
      <c r="D38" s="50">
        <f>D17</f>
        <v>198875139.54</v>
      </c>
      <c r="E38" s="50">
        <f t="shared" si="3"/>
        <v>100998119.6</v>
      </c>
      <c r="F38" s="50">
        <f t="shared" si="3"/>
        <v>96201509.49000001</v>
      </c>
      <c r="G38" s="75"/>
      <c r="H38" s="51"/>
      <c r="I38" s="51"/>
      <c r="J38" s="51"/>
    </row>
    <row r="39" spans="1:10" s="10" customFormat="1" ht="20.25" customHeight="1">
      <c r="A39" s="48" t="s">
        <v>42</v>
      </c>
      <c r="B39" s="49" t="s">
        <v>40</v>
      </c>
      <c r="C39" s="50">
        <f t="shared" si="3"/>
        <v>166959552.25</v>
      </c>
      <c r="D39" s="50">
        <f t="shared" si="3"/>
        <v>118955271.64999999</v>
      </c>
      <c r="E39" s="50">
        <f t="shared" si="3"/>
        <v>48004280.6</v>
      </c>
      <c r="F39" s="50">
        <f t="shared" si="3"/>
        <v>44041011.84000001</v>
      </c>
      <c r="G39" s="75"/>
      <c r="H39" s="51"/>
      <c r="I39" s="51"/>
      <c r="J39" s="51"/>
    </row>
    <row r="40" spans="1:10" s="8" customFormat="1" ht="63">
      <c r="A40" s="56" t="s">
        <v>12</v>
      </c>
      <c r="B40" s="57" t="s">
        <v>9</v>
      </c>
      <c r="C40" s="50">
        <f>D40+E40</f>
        <v>0</v>
      </c>
      <c r="D40" s="50">
        <f>D19</f>
        <v>-380491680</v>
      </c>
      <c r="E40" s="50">
        <f>E19</f>
        <v>380491680</v>
      </c>
      <c r="F40" s="50">
        <f>F19</f>
        <v>380491680</v>
      </c>
      <c r="G40" s="75"/>
      <c r="H40" s="51"/>
      <c r="I40" s="51"/>
      <c r="J40" s="51"/>
    </row>
    <row r="41" spans="1:10" s="7" customFormat="1" ht="31.5">
      <c r="A41" s="45"/>
      <c r="B41" s="46" t="s">
        <v>36</v>
      </c>
      <c r="C41" s="44">
        <f>D41+E41</f>
        <v>191959739.89</v>
      </c>
      <c r="D41" s="53">
        <f>D26+D36</f>
        <v>-300571812.11</v>
      </c>
      <c r="E41" s="53">
        <f>E26+E36</f>
        <v>492531552</v>
      </c>
      <c r="F41" s="53">
        <f>F26+F36</f>
        <v>491698210.65</v>
      </c>
      <c r="G41" s="75"/>
      <c r="H41" s="54"/>
      <c r="I41" s="51"/>
      <c r="J41" s="55"/>
    </row>
    <row r="42" spans="1:10" s="7" customFormat="1" ht="15.75">
      <c r="A42" s="58"/>
      <c r="B42" s="59"/>
      <c r="C42" s="60"/>
      <c r="D42" s="61"/>
      <c r="E42" s="61"/>
      <c r="F42" s="61"/>
      <c r="G42" s="75"/>
      <c r="H42" s="54"/>
      <c r="I42" s="55"/>
      <c r="J42" s="55"/>
    </row>
    <row r="43" spans="1:10" s="7" customFormat="1" ht="24.75" customHeight="1">
      <c r="A43" s="58"/>
      <c r="B43" s="59"/>
      <c r="C43" s="60"/>
      <c r="D43" s="61"/>
      <c r="E43" s="61"/>
      <c r="F43" s="61"/>
      <c r="G43" s="75"/>
      <c r="H43" s="54"/>
      <c r="I43" s="55"/>
      <c r="J43" s="55"/>
    </row>
    <row r="44" spans="1:10" s="69" customFormat="1" ht="58.5" customHeight="1">
      <c r="A44" s="74" t="s">
        <v>61</v>
      </c>
      <c r="B44" s="74"/>
      <c r="C44" s="74"/>
      <c r="D44" s="70"/>
      <c r="E44" s="76" t="s">
        <v>64</v>
      </c>
      <c r="F44" s="77"/>
      <c r="G44" s="75"/>
      <c r="H44" s="68"/>
      <c r="I44" s="51"/>
      <c r="J44" s="51"/>
    </row>
    <row r="45" spans="1:10" s="7" customFormat="1" ht="14.25" customHeight="1">
      <c r="A45" s="62"/>
      <c r="B45" s="62"/>
      <c r="C45" s="63"/>
      <c r="D45" s="63"/>
      <c r="E45" s="63"/>
      <c r="F45" s="63"/>
      <c r="G45" s="75"/>
      <c r="H45" s="54"/>
      <c r="I45" s="55"/>
      <c r="J45" s="55"/>
    </row>
    <row r="46" spans="1:10" ht="26.25" customHeight="1">
      <c r="A46" s="64"/>
      <c r="B46" s="65"/>
      <c r="C46" s="66"/>
      <c r="D46" s="66"/>
      <c r="E46" s="66"/>
      <c r="F46" s="66"/>
      <c r="G46" s="75"/>
      <c r="H46" s="31"/>
      <c r="I46" s="55"/>
      <c r="J46" s="31"/>
    </row>
    <row r="47" spans="1:7" s="15" customFormat="1" ht="24.75" customHeight="1">
      <c r="A47" s="11"/>
      <c r="B47" s="12"/>
      <c r="C47" s="27"/>
      <c r="D47" s="27"/>
      <c r="E47" s="28"/>
      <c r="F47" s="28"/>
      <c r="G47" s="14"/>
    </row>
    <row r="48" spans="1:6" ht="12.75" customHeight="1">
      <c r="A48" s="16"/>
      <c r="B48" s="17"/>
      <c r="C48" s="27"/>
      <c r="D48" s="27"/>
      <c r="E48" s="27"/>
      <c r="F48" s="27"/>
    </row>
    <row r="49" spans="1:6" ht="12.75" customHeight="1">
      <c r="A49" s="13"/>
      <c r="B49" s="13"/>
      <c r="C49" s="22"/>
      <c r="D49" s="22"/>
      <c r="E49" s="22"/>
      <c r="F49" s="22"/>
    </row>
    <row r="50" spans="1:6" ht="12.75" customHeight="1">
      <c r="A50" s="13"/>
      <c r="B50" s="13"/>
      <c r="C50" s="22"/>
      <c r="D50" s="22"/>
      <c r="E50" s="22"/>
      <c r="F50" s="22"/>
    </row>
    <row r="53" ht="12.75" customHeight="1">
      <c r="D53" s="26"/>
    </row>
    <row r="54" ht="12.75" customHeight="1">
      <c r="F54" s="23"/>
    </row>
    <row r="55" spans="3:6" ht="12.75" customHeight="1">
      <c r="C55" s="24"/>
      <c r="D55" s="24"/>
      <c r="E55" s="24"/>
      <c r="F55" s="24"/>
    </row>
    <row r="56" spans="1:7" s="20" customFormat="1" ht="12.75" customHeight="1">
      <c r="A56" s="19"/>
      <c r="B56" s="19"/>
      <c r="C56" s="25"/>
      <c r="D56" s="25"/>
      <c r="E56" s="25"/>
      <c r="F56" s="25"/>
      <c r="G56" s="19"/>
    </row>
    <row r="57" spans="1:7" s="20" customFormat="1" ht="12.75" customHeight="1">
      <c r="A57" s="19"/>
      <c r="B57" s="19"/>
      <c r="C57" s="25"/>
      <c r="D57" s="25"/>
      <c r="E57" s="25"/>
      <c r="F57" s="25"/>
      <c r="G57" s="19"/>
    </row>
  </sheetData>
  <sheetProtection/>
  <mergeCells count="19">
    <mergeCell ref="D1:F1"/>
    <mergeCell ref="D3:F3"/>
    <mergeCell ref="D2:F2"/>
    <mergeCell ref="A25:F25"/>
    <mergeCell ref="B10:B11"/>
    <mergeCell ref="C10:C11"/>
    <mergeCell ref="D4:F4"/>
    <mergeCell ref="D5:F5"/>
    <mergeCell ref="A7:F7"/>
    <mergeCell ref="A44:C44"/>
    <mergeCell ref="G1:G46"/>
    <mergeCell ref="E44:F44"/>
    <mergeCell ref="A6:F6"/>
    <mergeCell ref="A12:F12"/>
    <mergeCell ref="E10:F10"/>
    <mergeCell ref="A9:E9"/>
    <mergeCell ref="D10:D11"/>
    <mergeCell ref="A10:A11"/>
    <mergeCell ref="A8:F8"/>
  </mergeCells>
  <printOptions horizontalCentered="1"/>
  <pageMargins left="0.7874015748031497" right="0.3937007874015748" top="0.5905511811023623" bottom="0" header="0" footer="0"/>
  <pageSetup firstPageNumber="0" useFirstPageNumber="1" fitToHeight="1" fitToWidth="1" horizontalDpi="600" verticalDpi="600" orientation="portrait" paperSize="9" scale="70" r:id="rId3"/>
  <rowBreaks count="1" manualBreakCount="1">
    <brk id="4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Петренко Юлія Олександрівна</cp:lastModifiedBy>
  <cp:lastPrinted>2024-03-12T11:36:43Z</cp:lastPrinted>
  <dcterms:created xsi:type="dcterms:W3CDTF">2014-01-17T10:52:16Z</dcterms:created>
  <dcterms:modified xsi:type="dcterms:W3CDTF">2024-03-18T06:32:50Z</dcterms:modified>
  <cp:category/>
  <cp:version/>
  <cp:contentType/>
  <cp:contentStatus/>
</cp:coreProperties>
</file>