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Бюджет+Зміни\Зміни\01 Січень\наказ 01.2024\Оприлюднення\"/>
    </mc:Choice>
  </mc:AlternateContent>
  <bookViews>
    <workbookView xWindow="0" yWindow="0" windowWidth="28800" windowHeight="12090" tabRatio="322" activeTab="1"/>
  </bookViews>
  <sheets>
    <sheet name="дод 2 " sheetId="1" r:id="rId1"/>
    <sheet name="дод 6" sheetId="3" r:id="rId2"/>
  </sheets>
  <definedNames>
    <definedName name="_xlnm.Print_Titles" localSheetId="0">'дод 2 '!$13:$15</definedName>
    <definedName name="_xlnm.Print_Titles" localSheetId="1">'дод 6'!$12:$14</definedName>
    <definedName name="_xlnm.Print_Area" localSheetId="0">'дод 2 '!$A$1:$P$130</definedName>
    <definedName name="_xlnm.Print_Area" localSheetId="1">'дод 6'!$A$1:$O$148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6" i="1" l="1"/>
  <c r="P86" i="1"/>
  <c r="E139" i="3"/>
  <c r="F139" i="3"/>
  <c r="G139" i="3"/>
  <c r="H139" i="3"/>
  <c r="I139" i="3"/>
  <c r="J139" i="3"/>
  <c r="K139" i="3"/>
  <c r="L139" i="3"/>
  <c r="M139" i="3"/>
  <c r="N139" i="3"/>
  <c r="O139" i="3"/>
  <c r="D139" i="3"/>
  <c r="E138" i="3"/>
  <c r="F138" i="3"/>
  <c r="G138" i="3"/>
  <c r="H138" i="3"/>
  <c r="I138" i="3"/>
  <c r="J138" i="3"/>
  <c r="K138" i="3"/>
  <c r="L138" i="3"/>
  <c r="M138" i="3"/>
  <c r="N138" i="3"/>
  <c r="O138" i="3"/>
  <c r="D138" i="3"/>
  <c r="I132" i="3"/>
  <c r="O132" i="3" s="1"/>
  <c r="O133" i="3" s="1"/>
  <c r="I135" i="3"/>
  <c r="E136" i="3"/>
  <c r="F136" i="3"/>
  <c r="G136" i="3"/>
  <c r="H136" i="3"/>
  <c r="I136" i="3"/>
  <c r="J136" i="3"/>
  <c r="K136" i="3"/>
  <c r="L136" i="3"/>
  <c r="M136" i="3"/>
  <c r="N136" i="3"/>
  <c r="D136" i="3"/>
  <c r="D135" i="3"/>
  <c r="O135" i="3" s="1"/>
  <c r="O136" i="3" s="1"/>
  <c r="E133" i="3"/>
  <c r="F133" i="3"/>
  <c r="G133" i="3"/>
  <c r="H133" i="3"/>
  <c r="I133" i="3"/>
  <c r="J133" i="3"/>
  <c r="K133" i="3"/>
  <c r="L133" i="3"/>
  <c r="M133" i="3"/>
  <c r="N133" i="3"/>
  <c r="D133" i="3"/>
  <c r="D132" i="3"/>
  <c r="E105" i="3"/>
  <c r="F105" i="3"/>
  <c r="G105" i="3"/>
  <c r="H105" i="3"/>
  <c r="I105" i="3"/>
  <c r="J105" i="3"/>
  <c r="K105" i="3"/>
  <c r="L105" i="3"/>
  <c r="M105" i="3"/>
  <c r="N105" i="3"/>
  <c r="O105" i="3"/>
  <c r="D105" i="3"/>
  <c r="E104" i="3"/>
  <c r="F104" i="3"/>
  <c r="G104" i="3"/>
  <c r="H104" i="3"/>
  <c r="I104" i="3"/>
  <c r="J104" i="3"/>
  <c r="K104" i="3"/>
  <c r="L104" i="3"/>
  <c r="M104" i="3"/>
  <c r="N104" i="3"/>
  <c r="O104" i="3"/>
  <c r="D104" i="3"/>
  <c r="O113" i="3"/>
  <c r="E114" i="3"/>
  <c r="F114" i="3"/>
  <c r="G114" i="3"/>
  <c r="H114" i="3"/>
  <c r="I114" i="3"/>
  <c r="J114" i="3"/>
  <c r="K114" i="3"/>
  <c r="L114" i="3"/>
  <c r="M114" i="3"/>
  <c r="N114" i="3"/>
  <c r="O114" i="3"/>
  <c r="D114" i="3"/>
  <c r="D113" i="3"/>
  <c r="O120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I107" i="3"/>
  <c r="O107" i="3" s="1"/>
  <c r="E111" i="3"/>
  <c r="F111" i="3"/>
  <c r="G111" i="3"/>
  <c r="H111" i="3"/>
  <c r="I111" i="3"/>
  <c r="J111" i="3"/>
  <c r="K111" i="3"/>
  <c r="L111" i="3"/>
  <c r="M111" i="3"/>
  <c r="N111" i="3"/>
  <c r="O111" i="3"/>
  <c r="D111" i="3"/>
  <c r="O110" i="3"/>
  <c r="I110" i="3"/>
  <c r="D125" i="3"/>
  <c r="D124" i="3" s="1"/>
  <c r="E125" i="3"/>
  <c r="E124" i="3" s="1"/>
  <c r="F125" i="3"/>
  <c r="F124" i="3" s="1"/>
  <c r="G125" i="3"/>
  <c r="G124" i="3" s="1"/>
  <c r="H125" i="3"/>
  <c r="H124" i="3" s="1"/>
  <c r="I125" i="3"/>
  <c r="I124" i="3" s="1"/>
  <c r="J125" i="3"/>
  <c r="J124" i="3" s="1"/>
  <c r="K125" i="3"/>
  <c r="K124" i="3" s="1"/>
  <c r="L125" i="3"/>
  <c r="L124" i="3" s="1"/>
  <c r="M125" i="3"/>
  <c r="M124" i="3" s="1"/>
  <c r="N125" i="3"/>
  <c r="N124" i="3" s="1"/>
  <c r="O125" i="3"/>
  <c r="O124" i="3" s="1"/>
  <c r="D128" i="3"/>
  <c r="D126" i="3" s="1"/>
  <c r="E128" i="3"/>
  <c r="E126" i="3" s="1"/>
  <c r="F128" i="3"/>
  <c r="F126" i="3" s="1"/>
  <c r="G128" i="3"/>
  <c r="G126" i="3" s="1"/>
  <c r="H128" i="3"/>
  <c r="H126" i="3" s="1"/>
  <c r="I128" i="3"/>
  <c r="I126" i="3" s="1"/>
  <c r="J128" i="3"/>
  <c r="J126" i="3" s="1"/>
  <c r="K128" i="3"/>
  <c r="K126" i="3" s="1"/>
  <c r="L128" i="3"/>
  <c r="L126" i="3" s="1"/>
  <c r="M128" i="3"/>
  <c r="M126" i="3" s="1"/>
  <c r="N128" i="3"/>
  <c r="N126" i="3" s="1"/>
  <c r="O128" i="3"/>
  <c r="O126" i="3" s="1"/>
  <c r="D129" i="3"/>
  <c r="D127" i="3" s="1"/>
  <c r="D123" i="3" s="1"/>
  <c r="E129" i="3"/>
  <c r="E127" i="3" s="1"/>
  <c r="E123" i="3" s="1"/>
  <c r="F129" i="3"/>
  <c r="F127" i="3" s="1"/>
  <c r="F123" i="3" s="1"/>
  <c r="G129" i="3"/>
  <c r="G127" i="3" s="1"/>
  <c r="G123" i="3" s="1"/>
  <c r="H129" i="3"/>
  <c r="H127" i="3" s="1"/>
  <c r="H123" i="3" s="1"/>
  <c r="I129" i="3"/>
  <c r="I127" i="3" s="1"/>
  <c r="I123" i="3" s="1"/>
  <c r="J129" i="3"/>
  <c r="J127" i="3" s="1"/>
  <c r="J123" i="3" s="1"/>
  <c r="K129" i="3"/>
  <c r="K127" i="3" s="1"/>
  <c r="K123" i="3" s="1"/>
  <c r="L129" i="3"/>
  <c r="L127" i="3" s="1"/>
  <c r="L123" i="3" s="1"/>
  <c r="M129" i="3"/>
  <c r="M127" i="3" s="1"/>
  <c r="M123" i="3" s="1"/>
  <c r="N129" i="3"/>
  <c r="N127" i="3" s="1"/>
  <c r="N123" i="3" s="1"/>
  <c r="O129" i="3"/>
  <c r="O127" i="3" s="1"/>
  <c r="O123" i="3" s="1"/>
  <c r="E85" i="3"/>
  <c r="E86" i="3" s="1"/>
  <c r="F85" i="3"/>
  <c r="F86" i="3" s="1"/>
  <c r="G85" i="3"/>
  <c r="G86" i="3" s="1"/>
  <c r="H85" i="3"/>
  <c r="H86" i="3" s="1"/>
  <c r="J85" i="3"/>
  <c r="J86" i="3" s="1"/>
  <c r="K85" i="3"/>
  <c r="K86" i="3" s="1"/>
  <c r="L85" i="3"/>
  <c r="L86" i="3" s="1"/>
  <c r="M85" i="3"/>
  <c r="M86" i="3" s="1"/>
  <c r="N85" i="3"/>
  <c r="N86" i="3" s="1"/>
  <c r="D85" i="3"/>
  <c r="D86" i="3" s="1"/>
  <c r="D91" i="3"/>
  <c r="D92" i="3" s="1"/>
  <c r="E91" i="3"/>
  <c r="E92" i="3" s="1"/>
  <c r="F91" i="3"/>
  <c r="F92" i="3" s="1"/>
  <c r="G91" i="3"/>
  <c r="G92" i="3" s="1"/>
  <c r="H91" i="3"/>
  <c r="H92" i="3" s="1"/>
  <c r="K91" i="3"/>
  <c r="K92" i="3" s="1"/>
  <c r="L91" i="3"/>
  <c r="L92" i="3" s="1"/>
  <c r="M91" i="3"/>
  <c r="M92" i="3" s="1"/>
  <c r="N91" i="3"/>
  <c r="N92" i="3" s="1"/>
  <c r="J91" i="3"/>
  <c r="J92" i="3" s="1"/>
  <c r="I99" i="3"/>
  <c r="I85" i="3" s="1"/>
  <c r="I86" i="3" s="1"/>
  <c r="J100" i="3"/>
  <c r="K100" i="3"/>
  <c r="L100" i="3"/>
  <c r="M100" i="3"/>
  <c r="N100" i="3"/>
  <c r="E72" i="3"/>
  <c r="E73" i="3" s="1"/>
  <c r="F72" i="3"/>
  <c r="F73" i="3" s="1"/>
  <c r="G72" i="3"/>
  <c r="G73" i="3" s="1"/>
  <c r="H72" i="3"/>
  <c r="H73" i="3" s="1"/>
  <c r="I72" i="3"/>
  <c r="I73" i="3" s="1"/>
  <c r="J72" i="3"/>
  <c r="J73" i="3" s="1"/>
  <c r="K72" i="3"/>
  <c r="K73" i="3" s="1"/>
  <c r="L72" i="3"/>
  <c r="L73" i="3" s="1"/>
  <c r="M72" i="3"/>
  <c r="M73" i="3" s="1"/>
  <c r="N72" i="3"/>
  <c r="N73" i="3" s="1"/>
  <c r="D78" i="3"/>
  <c r="D79" i="3" s="1"/>
  <c r="F79" i="3"/>
  <c r="G79" i="3"/>
  <c r="H79" i="3"/>
  <c r="I79" i="3"/>
  <c r="J79" i="3"/>
  <c r="K79" i="3"/>
  <c r="L79" i="3"/>
  <c r="M79" i="3"/>
  <c r="N79" i="3"/>
  <c r="E79" i="3"/>
  <c r="D75" i="3"/>
  <c r="D76" i="3" s="1"/>
  <c r="F76" i="3"/>
  <c r="G76" i="3"/>
  <c r="H76" i="3"/>
  <c r="I76" i="3"/>
  <c r="J76" i="3"/>
  <c r="K76" i="3"/>
  <c r="L76" i="3"/>
  <c r="M76" i="3"/>
  <c r="N76" i="3"/>
  <c r="E76" i="3"/>
  <c r="E61" i="3"/>
  <c r="E62" i="3" s="1"/>
  <c r="F61" i="3"/>
  <c r="F62" i="3" s="1"/>
  <c r="G61" i="3"/>
  <c r="G62" i="3" s="1"/>
  <c r="H61" i="3"/>
  <c r="H62" i="3" s="1"/>
  <c r="I61" i="3"/>
  <c r="I62" i="3" s="1"/>
  <c r="J61" i="3"/>
  <c r="J62" i="3" s="1"/>
  <c r="K61" i="3"/>
  <c r="K62" i="3" s="1"/>
  <c r="L61" i="3"/>
  <c r="L62" i="3" s="1"/>
  <c r="M61" i="3"/>
  <c r="M62" i="3" s="1"/>
  <c r="N61" i="3"/>
  <c r="N62" i="3" s="1"/>
  <c r="F49" i="3"/>
  <c r="G49" i="3"/>
  <c r="H49" i="3"/>
  <c r="I49" i="3"/>
  <c r="J49" i="3"/>
  <c r="K49" i="3"/>
  <c r="L49" i="3"/>
  <c r="M49" i="3"/>
  <c r="N49" i="3"/>
  <c r="E48" i="3"/>
  <c r="E49" i="3" s="1"/>
  <c r="F68" i="3"/>
  <c r="G68" i="3"/>
  <c r="H68" i="3"/>
  <c r="I68" i="3"/>
  <c r="J68" i="3"/>
  <c r="K68" i="3"/>
  <c r="L68" i="3"/>
  <c r="M68" i="3"/>
  <c r="N68" i="3"/>
  <c r="D67" i="3"/>
  <c r="O67" i="3" s="1"/>
  <c r="E68" i="3"/>
  <c r="D56" i="3"/>
  <c r="D57" i="3" s="1"/>
  <c r="F57" i="3"/>
  <c r="G57" i="3"/>
  <c r="H57" i="3"/>
  <c r="I57" i="3"/>
  <c r="J57" i="3"/>
  <c r="K57" i="3"/>
  <c r="L57" i="3"/>
  <c r="M57" i="3"/>
  <c r="N57" i="3"/>
  <c r="E57" i="3"/>
  <c r="N19" i="3"/>
  <c r="M19" i="3"/>
  <c r="L19" i="3"/>
  <c r="K19" i="3"/>
  <c r="J19" i="3"/>
  <c r="H19" i="3"/>
  <c r="G19" i="3"/>
  <c r="F19" i="3"/>
  <c r="E19" i="3"/>
  <c r="I18" i="3"/>
  <c r="I19" i="3" s="1"/>
  <c r="D18" i="3"/>
  <c r="I39" i="3"/>
  <c r="D39" i="3"/>
  <c r="D38" i="3"/>
  <c r="P80" i="1"/>
  <c r="F87" i="1"/>
  <c r="G87" i="1"/>
  <c r="H87" i="1"/>
  <c r="I87" i="1"/>
  <c r="J87" i="1"/>
  <c r="K87" i="1"/>
  <c r="L87" i="1"/>
  <c r="M87" i="1"/>
  <c r="N87" i="1"/>
  <c r="O87" i="1"/>
  <c r="P87" i="1"/>
  <c r="E87" i="1"/>
  <c r="F64" i="1"/>
  <c r="F86" i="1"/>
  <c r="G86" i="1"/>
  <c r="H86" i="1"/>
  <c r="I86" i="1"/>
  <c r="J86" i="1"/>
  <c r="K86" i="1"/>
  <c r="L86" i="1"/>
  <c r="M86" i="1"/>
  <c r="N86" i="1"/>
  <c r="O86" i="1"/>
  <c r="E80" i="1"/>
  <c r="E77" i="1" s="1"/>
  <c r="O84" i="1"/>
  <c r="N84" i="1"/>
  <c r="M84" i="1"/>
  <c r="L84" i="1"/>
  <c r="K84" i="1"/>
  <c r="I84" i="1"/>
  <c r="H84" i="1"/>
  <c r="G84" i="1"/>
  <c r="F84" i="1"/>
  <c r="J83" i="1"/>
  <c r="P83" i="1"/>
  <c r="O81" i="1"/>
  <c r="N81" i="1"/>
  <c r="M81" i="1"/>
  <c r="L81" i="1"/>
  <c r="K81" i="1"/>
  <c r="I81" i="1"/>
  <c r="H81" i="1"/>
  <c r="G81" i="1"/>
  <c r="F81" i="1"/>
  <c r="J80" i="1"/>
  <c r="J81" i="1" s="1"/>
  <c r="O77" i="1"/>
  <c r="N78" i="1"/>
  <c r="M78" i="1"/>
  <c r="L78" i="1"/>
  <c r="I78" i="1"/>
  <c r="H78" i="1"/>
  <c r="G78" i="1"/>
  <c r="K77" i="1"/>
  <c r="K78" i="1" s="1"/>
  <c r="F77" i="1"/>
  <c r="F78" i="1" s="1"/>
  <c r="O64" i="1"/>
  <c r="O61" i="1" s="1"/>
  <c r="G64" i="1"/>
  <c r="G65" i="1" s="1"/>
  <c r="H64" i="1"/>
  <c r="H65" i="1" s="1"/>
  <c r="I64" i="1"/>
  <c r="I65" i="1" s="1"/>
  <c r="F61" i="1"/>
  <c r="K74" i="1"/>
  <c r="K64" i="1" s="1"/>
  <c r="O75" i="1"/>
  <c r="N62" i="1"/>
  <c r="M62" i="1"/>
  <c r="L62" i="1"/>
  <c r="I62" i="1"/>
  <c r="H62" i="1"/>
  <c r="G62" i="1"/>
  <c r="O65" i="1"/>
  <c r="N65" i="1"/>
  <c r="M65" i="1"/>
  <c r="L65" i="1"/>
  <c r="J64" i="1"/>
  <c r="J65" i="1" s="1"/>
  <c r="O71" i="1"/>
  <c r="N71" i="1"/>
  <c r="M71" i="1"/>
  <c r="L71" i="1"/>
  <c r="K71" i="1"/>
  <c r="I71" i="1"/>
  <c r="H71" i="1"/>
  <c r="G71" i="1"/>
  <c r="J70" i="1"/>
  <c r="E70" i="1"/>
  <c r="O68" i="1"/>
  <c r="N68" i="1"/>
  <c r="M68" i="1"/>
  <c r="L68" i="1"/>
  <c r="K68" i="1"/>
  <c r="G68" i="1"/>
  <c r="J67" i="1"/>
  <c r="E67" i="1"/>
  <c r="E74" i="1"/>
  <c r="N75" i="1"/>
  <c r="M75" i="1"/>
  <c r="L75" i="1"/>
  <c r="I75" i="1"/>
  <c r="H75" i="1"/>
  <c r="G75" i="1"/>
  <c r="F75" i="1"/>
  <c r="J74" i="1"/>
  <c r="C82" i="1"/>
  <c r="D82" i="1"/>
  <c r="E82" i="1"/>
  <c r="E84" i="1" s="1"/>
  <c r="J82" i="1"/>
  <c r="E73" i="1"/>
  <c r="J73" i="1"/>
  <c r="J72" i="1"/>
  <c r="I91" i="3" l="1"/>
  <c r="I92" i="3" s="1"/>
  <c r="I100" i="3"/>
  <c r="O99" i="3"/>
  <c r="D72" i="3"/>
  <c r="D73" i="3" s="1"/>
  <c r="O75" i="3"/>
  <c r="O78" i="3"/>
  <c r="O79" i="3" s="1"/>
  <c r="D61" i="3"/>
  <c r="D62" i="3" s="1"/>
  <c r="D68" i="3"/>
  <c r="O61" i="3"/>
  <c r="O62" i="3" s="1"/>
  <c r="O68" i="3"/>
  <c r="O56" i="3"/>
  <c r="O57" i="3" s="1"/>
  <c r="D48" i="3"/>
  <c r="O39" i="3"/>
  <c r="O18" i="3"/>
  <c r="O19" i="3" s="1"/>
  <c r="D40" i="3"/>
  <c r="D19" i="3"/>
  <c r="K75" i="1"/>
  <c r="P81" i="1"/>
  <c r="J84" i="1"/>
  <c r="E81" i="1"/>
  <c r="O78" i="1"/>
  <c r="J77" i="1"/>
  <c r="J78" i="1" s="1"/>
  <c r="E78" i="1"/>
  <c r="E75" i="1"/>
  <c r="P70" i="1"/>
  <c r="K61" i="1"/>
  <c r="K62" i="1" s="1"/>
  <c r="K65" i="1"/>
  <c r="F62" i="1"/>
  <c r="E61" i="1"/>
  <c r="E62" i="1" s="1"/>
  <c r="O62" i="1"/>
  <c r="J61" i="1"/>
  <c r="J62" i="1" s="1"/>
  <c r="J75" i="1"/>
  <c r="P82" i="1"/>
  <c r="P84" i="1" s="1"/>
  <c r="P67" i="1"/>
  <c r="E64" i="1"/>
  <c r="P64" i="1" s="1"/>
  <c r="P65" i="1" s="1"/>
  <c r="F65" i="1"/>
  <c r="P61" i="1"/>
  <c r="P62" i="1" s="1"/>
  <c r="P74" i="1"/>
  <c r="P73" i="1"/>
  <c r="O85" i="3" l="1"/>
  <c r="O86" i="3" s="1"/>
  <c r="O91" i="3"/>
  <c r="O92" i="3" s="1"/>
  <c r="O100" i="3"/>
  <c r="O72" i="3"/>
  <c r="O73" i="3" s="1"/>
  <c r="O76" i="3"/>
  <c r="O48" i="3"/>
  <c r="O49" i="3" s="1"/>
  <c r="D49" i="3"/>
  <c r="P77" i="1"/>
  <c r="P78" i="1" s="1"/>
  <c r="E65" i="1"/>
  <c r="O53" i="1" l="1"/>
  <c r="N53" i="1"/>
  <c r="M53" i="1"/>
  <c r="L53" i="1"/>
  <c r="K53" i="1"/>
  <c r="I53" i="1"/>
  <c r="H53" i="1"/>
  <c r="G53" i="1"/>
  <c r="F53" i="1"/>
  <c r="J52" i="1"/>
  <c r="J53" i="1" s="1"/>
  <c r="E52" i="1"/>
  <c r="O56" i="1"/>
  <c r="N56" i="1"/>
  <c r="M56" i="1"/>
  <c r="L56" i="1"/>
  <c r="K56" i="1"/>
  <c r="I56" i="1"/>
  <c r="H56" i="1"/>
  <c r="G56" i="1"/>
  <c r="F56" i="1"/>
  <c r="J55" i="1"/>
  <c r="J56" i="1" s="1"/>
  <c r="E55" i="1"/>
  <c r="K59" i="1"/>
  <c r="O59" i="1"/>
  <c r="N59" i="1"/>
  <c r="M59" i="1"/>
  <c r="L59" i="1"/>
  <c r="I59" i="1"/>
  <c r="H59" i="1"/>
  <c r="G59" i="1"/>
  <c r="J58" i="1"/>
  <c r="E58" i="1"/>
  <c r="O36" i="1"/>
  <c r="N36" i="1"/>
  <c r="M36" i="1"/>
  <c r="L36" i="1"/>
  <c r="K36" i="1"/>
  <c r="I36" i="1"/>
  <c r="H36" i="1"/>
  <c r="G36" i="1"/>
  <c r="F36" i="1"/>
  <c r="J35" i="1"/>
  <c r="J36" i="1" s="1"/>
  <c r="E35" i="1"/>
  <c r="O33" i="1"/>
  <c r="N33" i="1"/>
  <c r="M33" i="1"/>
  <c r="L33" i="1"/>
  <c r="K33" i="1"/>
  <c r="I33" i="1"/>
  <c r="H33" i="1"/>
  <c r="G33" i="1"/>
  <c r="F33" i="1"/>
  <c r="J32" i="1"/>
  <c r="J33" i="1" s="1"/>
  <c r="E32" i="1"/>
  <c r="E45" i="1"/>
  <c r="O46" i="1"/>
  <c r="N46" i="1"/>
  <c r="M46" i="1"/>
  <c r="L46" i="1"/>
  <c r="K46" i="1"/>
  <c r="I46" i="1"/>
  <c r="H46" i="1"/>
  <c r="G46" i="1"/>
  <c r="F46" i="1"/>
  <c r="J45" i="1"/>
  <c r="F20" i="1"/>
  <c r="F17" i="1" s="1"/>
  <c r="G20" i="1"/>
  <c r="G21" i="1" s="1"/>
  <c r="G18" i="1" s="1"/>
  <c r="H20" i="1"/>
  <c r="H17" i="1" s="1"/>
  <c r="I20" i="1"/>
  <c r="I21" i="1" s="1"/>
  <c r="I18" i="1" s="1"/>
  <c r="K20" i="1"/>
  <c r="K21" i="1" s="1"/>
  <c r="K18" i="1" s="1"/>
  <c r="L20" i="1"/>
  <c r="L17" i="1" s="1"/>
  <c r="M20" i="1"/>
  <c r="M21" i="1" s="1"/>
  <c r="M18" i="1" s="1"/>
  <c r="N20" i="1"/>
  <c r="N17" i="1" s="1"/>
  <c r="O20" i="1"/>
  <c r="O21" i="1" s="1"/>
  <c r="O18" i="1" s="1"/>
  <c r="L21" i="1"/>
  <c r="L18" i="1" s="1"/>
  <c r="O30" i="1"/>
  <c r="N30" i="1"/>
  <c r="M30" i="1"/>
  <c r="L30" i="1"/>
  <c r="K30" i="1"/>
  <c r="I30" i="1"/>
  <c r="H30" i="1"/>
  <c r="G30" i="1"/>
  <c r="F30" i="1"/>
  <c r="J29" i="1"/>
  <c r="E29" i="1"/>
  <c r="O27" i="1"/>
  <c r="N27" i="1"/>
  <c r="M27" i="1"/>
  <c r="L27" i="1"/>
  <c r="K27" i="1"/>
  <c r="I27" i="1"/>
  <c r="H27" i="1"/>
  <c r="G27" i="1"/>
  <c r="F27" i="1"/>
  <c r="J26" i="1"/>
  <c r="E26" i="1"/>
  <c r="F24" i="1"/>
  <c r="G24" i="1"/>
  <c r="H24" i="1"/>
  <c r="I24" i="1"/>
  <c r="K24" i="1"/>
  <c r="L24" i="1"/>
  <c r="M24" i="1"/>
  <c r="N24" i="1"/>
  <c r="O24" i="1"/>
  <c r="J23" i="1"/>
  <c r="J24" i="1" s="1"/>
  <c r="E23" i="1"/>
  <c r="E24" i="1" s="1"/>
  <c r="P32" i="1" l="1"/>
  <c r="P33" i="1" s="1"/>
  <c r="P55" i="1"/>
  <c r="P56" i="1" s="1"/>
  <c r="P52" i="1"/>
  <c r="P53" i="1" s="1"/>
  <c r="E53" i="1"/>
  <c r="E56" i="1"/>
  <c r="P58" i="1"/>
  <c r="P35" i="1"/>
  <c r="P36" i="1" s="1"/>
  <c r="E33" i="1"/>
  <c r="E36" i="1"/>
  <c r="H21" i="1"/>
  <c r="H18" i="1" s="1"/>
  <c r="F21" i="1"/>
  <c r="F18" i="1" s="1"/>
  <c r="P45" i="1"/>
  <c r="N21" i="1"/>
  <c r="N18" i="1" s="1"/>
  <c r="O17" i="1"/>
  <c r="M17" i="1"/>
  <c r="K17" i="1"/>
  <c r="I17" i="1"/>
  <c r="G17" i="1"/>
  <c r="E20" i="1"/>
  <c r="J20" i="1"/>
  <c r="P29" i="1"/>
  <c r="P26" i="1"/>
  <c r="P23" i="1"/>
  <c r="F69" i="1"/>
  <c r="F71" i="1" s="1"/>
  <c r="F66" i="1"/>
  <c r="F68" i="1" s="1"/>
  <c r="I66" i="1"/>
  <c r="I68" i="1" l="1"/>
  <c r="E17" i="1"/>
  <c r="E21" i="1"/>
  <c r="E18" i="1" s="1"/>
  <c r="P24" i="1"/>
  <c r="P20" i="1"/>
  <c r="J17" i="1"/>
  <c r="J21" i="1"/>
  <c r="J18" i="1" s="1"/>
  <c r="D72" i="1"/>
  <c r="P17" i="1" l="1"/>
  <c r="P21" i="1"/>
  <c r="P18" i="1" s="1"/>
  <c r="F57" i="1" l="1"/>
  <c r="F59" i="1" s="1"/>
  <c r="H66" i="1" l="1"/>
  <c r="H68" i="1" l="1"/>
  <c r="E66" i="3" l="1"/>
  <c r="F66" i="3"/>
  <c r="G66" i="3"/>
  <c r="H66" i="3"/>
  <c r="J66" i="3"/>
  <c r="K66" i="3"/>
  <c r="L66" i="3"/>
  <c r="M66" i="3"/>
  <c r="N66" i="3"/>
  <c r="E39" i="1" l="1"/>
  <c r="E40" i="1"/>
  <c r="E41" i="1"/>
  <c r="E42" i="1"/>
  <c r="E43" i="1"/>
  <c r="E44" i="1"/>
  <c r="E46" i="1" s="1"/>
  <c r="E32" i="3" l="1"/>
  <c r="F32" i="3"/>
  <c r="G32" i="3"/>
  <c r="H32" i="3"/>
  <c r="J32" i="3"/>
  <c r="K32" i="3"/>
  <c r="L32" i="3"/>
  <c r="M32" i="3"/>
  <c r="N32" i="3"/>
  <c r="D32" i="3"/>
  <c r="I32" i="3" l="1"/>
  <c r="O32" i="3" l="1"/>
  <c r="C84" i="3" l="1"/>
  <c r="C83" i="3" l="1"/>
  <c r="E94" i="3" l="1"/>
  <c r="F94" i="3"/>
  <c r="G94" i="3"/>
  <c r="H94" i="3"/>
  <c r="J94" i="3"/>
  <c r="K94" i="3"/>
  <c r="L94" i="3"/>
  <c r="M94" i="3"/>
  <c r="N94" i="3"/>
  <c r="C94" i="3"/>
  <c r="E72" i="1"/>
  <c r="F142" i="3" l="1"/>
  <c r="J142" i="3"/>
  <c r="N142" i="3"/>
  <c r="E142" i="3"/>
  <c r="M142" i="3"/>
  <c r="D94" i="3"/>
  <c r="L142" i="3"/>
  <c r="G142" i="3"/>
  <c r="K142" i="3"/>
  <c r="H142" i="3"/>
  <c r="I94" i="3"/>
  <c r="F156" i="3" l="1"/>
  <c r="E156" i="3"/>
  <c r="J156" i="3"/>
  <c r="M156" i="3"/>
  <c r="N156" i="3"/>
  <c r="D142" i="3"/>
  <c r="I142" i="3"/>
  <c r="O94" i="3"/>
  <c r="K156" i="3"/>
  <c r="L156" i="3"/>
  <c r="H156" i="3"/>
  <c r="G156" i="3"/>
  <c r="D156" i="3" l="1"/>
  <c r="I156" i="3"/>
  <c r="O142" i="3"/>
  <c r="O156" i="3" l="1"/>
  <c r="E98" i="3" l="1"/>
  <c r="F98" i="3"/>
  <c r="G98" i="3"/>
  <c r="H98" i="3"/>
  <c r="J98" i="3"/>
  <c r="K98" i="3"/>
  <c r="L98" i="3"/>
  <c r="M98" i="3"/>
  <c r="E97" i="3"/>
  <c r="F97" i="3"/>
  <c r="G97" i="3"/>
  <c r="H97" i="3"/>
  <c r="J97" i="3"/>
  <c r="K97" i="3"/>
  <c r="L97" i="3"/>
  <c r="M97" i="3"/>
  <c r="E95" i="3" l="1"/>
  <c r="J95" i="3"/>
  <c r="E28" i="1" l="1"/>
  <c r="E30" i="1" s="1"/>
  <c r="E57" i="1" l="1"/>
  <c r="E59" i="1" s="1"/>
  <c r="D57" i="1" l="1"/>
  <c r="E96" i="3" l="1"/>
  <c r="E144" i="3" s="1"/>
  <c r="F96" i="3"/>
  <c r="F144" i="3" s="1"/>
  <c r="G96" i="3"/>
  <c r="G144" i="3" s="1"/>
  <c r="H96" i="3"/>
  <c r="H144" i="3" s="1"/>
  <c r="J96" i="3"/>
  <c r="J144" i="3" s="1"/>
  <c r="K96" i="3"/>
  <c r="K144" i="3" s="1"/>
  <c r="L96" i="3"/>
  <c r="L144" i="3" s="1"/>
  <c r="M96" i="3"/>
  <c r="M144" i="3" s="1"/>
  <c r="N92" i="1" l="1"/>
  <c r="M158" i="3" s="1"/>
  <c r="M92" i="1"/>
  <c r="M105" i="1" s="1"/>
  <c r="G92" i="1"/>
  <c r="I92" i="1"/>
  <c r="I105" i="1" s="1"/>
  <c r="H92" i="1"/>
  <c r="H105" i="1" s="1"/>
  <c r="L92" i="1"/>
  <c r="K92" i="1"/>
  <c r="J158" i="3" s="1"/>
  <c r="F92" i="1"/>
  <c r="D98" i="3"/>
  <c r="D96" i="3" s="1"/>
  <c r="D144" i="3" s="1"/>
  <c r="N98" i="3"/>
  <c r="N96" i="3" s="1"/>
  <c r="N144" i="3" s="1"/>
  <c r="H158" i="3" l="1"/>
  <c r="K105" i="1"/>
  <c r="N105" i="1"/>
  <c r="F105" i="1"/>
  <c r="E158" i="3"/>
  <c r="K158" i="3"/>
  <c r="L158" i="3"/>
  <c r="G158" i="3"/>
  <c r="G105" i="1"/>
  <c r="L105" i="1"/>
  <c r="F158" i="3"/>
  <c r="E92" i="1"/>
  <c r="D158" i="3" s="1"/>
  <c r="I98" i="3"/>
  <c r="I96" i="3" s="1"/>
  <c r="I144" i="3" s="1"/>
  <c r="O98" i="3"/>
  <c r="O96" i="3" s="1"/>
  <c r="O144" i="3" s="1"/>
  <c r="O92" i="1"/>
  <c r="N158" i="3" s="1"/>
  <c r="E105" i="1" l="1"/>
  <c r="J92" i="1"/>
  <c r="J105" i="1" s="1"/>
  <c r="P92" i="1"/>
  <c r="O105" i="1"/>
  <c r="J106" i="1"/>
  <c r="I158" i="3" l="1"/>
  <c r="O158" i="3"/>
  <c r="P105" i="1"/>
  <c r="L107" i="1" l="1"/>
  <c r="E106" i="1"/>
  <c r="L109" i="1" l="1"/>
  <c r="L108" i="1" l="1"/>
  <c r="L106" i="1" l="1"/>
  <c r="N97" i="3" l="1"/>
  <c r="N95" i="3" s="1"/>
  <c r="K116" i="1" l="1"/>
  <c r="L116" i="1" s="1"/>
  <c r="J116" i="1"/>
  <c r="J69" i="1" l="1"/>
  <c r="J71" i="1" s="1"/>
  <c r="K112" i="1" l="1"/>
  <c r="J112" i="1"/>
  <c r="E112" i="1"/>
  <c r="C31" i="3" l="1"/>
  <c r="N55" i="3"/>
  <c r="N47" i="3" s="1"/>
  <c r="M55" i="3"/>
  <c r="M47" i="3" s="1"/>
  <c r="L55" i="3"/>
  <c r="L47" i="3" s="1"/>
  <c r="K55" i="3"/>
  <c r="K47" i="3" s="1"/>
  <c r="J55" i="3"/>
  <c r="J47" i="3" s="1"/>
  <c r="H55" i="3"/>
  <c r="H47" i="3" s="1"/>
  <c r="G55" i="3"/>
  <c r="G47" i="3" s="1"/>
  <c r="F55" i="3"/>
  <c r="F47" i="3" s="1"/>
  <c r="E55" i="3"/>
  <c r="E47" i="3" s="1"/>
  <c r="D55" i="3"/>
  <c r="D47" i="3" s="1"/>
  <c r="C46" i="3"/>
  <c r="C55" i="3"/>
  <c r="C37" i="3"/>
  <c r="N31" i="3"/>
  <c r="M31" i="3"/>
  <c r="L31" i="3"/>
  <c r="K31" i="3"/>
  <c r="J31" i="3"/>
  <c r="H31" i="3"/>
  <c r="G31" i="3"/>
  <c r="F31" i="3"/>
  <c r="E31" i="3"/>
  <c r="D31" i="3"/>
  <c r="O55" i="3" l="1"/>
  <c r="O47" i="3" s="1"/>
  <c r="O31" i="3"/>
  <c r="I55" i="3"/>
  <c r="I47" i="3" s="1"/>
  <c r="I31" i="3"/>
  <c r="E116" i="3" l="1"/>
  <c r="F116" i="3"/>
  <c r="G116" i="3"/>
  <c r="H116" i="3"/>
  <c r="J116" i="3"/>
  <c r="K116" i="3"/>
  <c r="L116" i="3"/>
  <c r="M116" i="3"/>
  <c r="N116" i="3"/>
  <c r="D116" i="3"/>
  <c r="I116" i="3" l="1"/>
  <c r="O116" i="3" l="1"/>
  <c r="E118" i="3"/>
  <c r="F118" i="3"/>
  <c r="G118" i="3"/>
  <c r="H118" i="3"/>
  <c r="J118" i="3"/>
  <c r="K118" i="3"/>
  <c r="L118" i="3"/>
  <c r="M118" i="3"/>
  <c r="N118" i="3"/>
  <c r="E117" i="3"/>
  <c r="F117" i="3"/>
  <c r="G117" i="3"/>
  <c r="H117" i="3"/>
  <c r="J117" i="3"/>
  <c r="K117" i="3"/>
  <c r="L117" i="3"/>
  <c r="M117" i="3"/>
  <c r="N117" i="3"/>
  <c r="I118" i="3"/>
  <c r="I117" i="3" l="1"/>
  <c r="O118" i="3"/>
  <c r="D117" i="3"/>
  <c r="D118" i="3"/>
  <c r="O117" i="3" l="1"/>
  <c r="C25" i="1" l="1"/>
  <c r="D25" i="1"/>
  <c r="B25" i="1"/>
  <c r="J25" i="1"/>
  <c r="J27" i="1" s="1"/>
  <c r="E25" i="1"/>
  <c r="E27" i="1" s="1"/>
  <c r="F119" i="3"/>
  <c r="G119" i="3"/>
  <c r="H119" i="3"/>
  <c r="J119" i="3"/>
  <c r="K119" i="3"/>
  <c r="L119" i="3"/>
  <c r="M119" i="3"/>
  <c r="N119" i="3"/>
  <c r="E119" i="3" l="1"/>
  <c r="P25" i="1"/>
  <c r="P27" i="1" l="1"/>
  <c r="D119" i="3" l="1"/>
  <c r="I119" i="3"/>
  <c r="O119" i="3" l="1"/>
  <c r="N131" i="3" l="1"/>
  <c r="M131" i="3"/>
  <c r="L131" i="3"/>
  <c r="K131" i="3"/>
  <c r="J131" i="3"/>
  <c r="H131" i="3"/>
  <c r="G131" i="3"/>
  <c r="F131" i="3"/>
  <c r="E131" i="3"/>
  <c r="D131" i="3"/>
  <c r="I131" i="3" l="1"/>
  <c r="O131" i="3" l="1"/>
  <c r="D49" i="1" l="1"/>
  <c r="D44" i="1"/>
  <c r="D22" i="1"/>
  <c r="N53" i="3" l="1"/>
  <c r="M53" i="3"/>
  <c r="L53" i="3"/>
  <c r="K53" i="3"/>
  <c r="J53" i="3"/>
  <c r="H53" i="3"/>
  <c r="G53" i="3"/>
  <c r="F53" i="3"/>
  <c r="E53" i="3"/>
  <c r="J90" i="3"/>
  <c r="N30" i="3"/>
  <c r="M30" i="3"/>
  <c r="L30" i="3"/>
  <c r="K30" i="3"/>
  <c r="J30" i="3"/>
  <c r="H30" i="3"/>
  <c r="G30" i="3"/>
  <c r="F30" i="3"/>
  <c r="E30" i="3"/>
  <c r="D30" i="3"/>
  <c r="I30" i="3" l="1"/>
  <c r="D90" i="3"/>
  <c r="F90" i="3"/>
  <c r="H90" i="3"/>
  <c r="K90" i="3"/>
  <c r="M90" i="3"/>
  <c r="E90" i="3"/>
  <c r="G90" i="3"/>
  <c r="L90" i="3"/>
  <c r="N90" i="3"/>
  <c r="I90" i="3" l="1"/>
  <c r="O30" i="3"/>
  <c r="O90" i="3" l="1"/>
  <c r="J49" i="1"/>
  <c r="E49" i="1"/>
  <c r="P49" i="1" l="1"/>
  <c r="N130" i="3" l="1"/>
  <c r="M130" i="3"/>
  <c r="L130" i="3"/>
  <c r="K130" i="3"/>
  <c r="J130" i="3"/>
  <c r="H130" i="3"/>
  <c r="G130" i="3"/>
  <c r="F130" i="3"/>
  <c r="E130" i="3"/>
  <c r="D130" i="3" l="1"/>
  <c r="H64" i="3"/>
  <c r="G64" i="3"/>
  <c r="F64" i="3"/>
  <c r="E64" i="3"/>
  <c r="I130" i="3" l="1"/>
  <c r="N29" i="3"/>
  <c r="M29" i="3"/>
  <c r="L29" i="3"/>
  <c r="K29" i="3"/>
  <c r="J29" i="3"/>
  <c r="H29" i="3"/>
  <c r="G29" i="3"/>
  <c r="F29" i="3"/>
  <c r="E29" i="3"/>
  <c r="N28" i="3"/>
  <c r="M28" i="3"/>
  <c r="L28" i="3"/>
  <c r="K28" i="3"/>
  <c r="J28" i="3"/>
  <c r="H28" i="3"/>
  <c r="G28" i="3"/>
  <c r="F28" i="3"/>
  <c r="E28" i="3"/>
  <c r="O130" i="3" l="1"/>
  <c r="D64" i="3"/>
  <c r="D28" i="3"/>
  <c r="D29" i="3"/>
  <c r="I28" i="3"/>
  <c r="I29" i="3"/>
  <c r="O29" i="3" l="1"/>
  <c r="O28" i="3"/>
  <c r="N34" i="3" l="1"/>
  <c r="M34" i="3"/>
  <c r="L34" i="3"/>
  <c r="K34" i="3"/>
  <c r="J34" i="3"/>
  <c r="H34" i="3"/>
  <c r="G34" i="3"/>
  <c r="F34" i="3"/>
  <c r="E34" i="3"/>
  <c r="J40" i="1"/>
  <c r="D34" i="3"/>
  <c r="I34" i="3" l="1"/>
  <c r="P40" i="1"/>
  <c r="N36" i="3"/>
  <c r="M36" i="3"/>
  <c r="L36" i="3"/>
  <c r="K36" i="3"/>
  <c r="J36" i="3"/>
  <c r="H36" i="3"/>
  <c r="G36" i="3"/>
  <c r="F36" i="3"/>
  <c r="E36" i="3"/>
  <c r="N37" i="3"/>
  <c r="M37" i="3"/>
  <c r="L37" i="3"/>
  <c r="K37" i="3"/>
  <c r="J37" i="3"/>
  <c r="H37" i="3"/>
  <c r="G37" i="3"/>
  <c r="F37" i="3"/>
  <c r="E37" i="3"/>
  <c r="J48" i="1"/>
  <c r="J47" i="1"/>
  <c r="E48" i="1"/>
  <c r="E47" i="1"/>
  <c r="J43" i="1"/>
  <c r="J42" i="1"/>
  <c r="I36" i="3" l="1"/>
  <c r="P42" i="1"/>
  <c r="P43" i="1"/>
  <c r="I37" i="3"/>
  <c r="P47" i="1"/>
  <c r="P48" i="1"/>
  <c r="D37" i="3"/>
  <c r="O34" i="3"/>
  <c r="D36" i="3"/>
  <c r="O36" i="3" l="1"/>
  <c r="O37" i="3"/>
  <c r="N35" i="3" l="1"/>
  <c r="N27" i="3" s="1"/>
  <c r="M35" i="3"/>
  <c r="M27" i="3" s="1"/>
  <c r="L35" i="3"/>
  <c r="L27" i="3" s="1"/>
  <c r="K35" i="3"/>
  <c r="K27" i="3" s="1"/>
  <c r="J35" i="3"/>
  <c r="J27" i="3" s="1"/>
  <c r="H35" i="3"/>
  <c r="H27" i="3" s="1"/>
  <c r="G35" i="3"/>
  <c r="G27" i="3" s="1"/>
  <c r="F35" i="3"/>
  <c r="F27" i="3" s="1"/>
  <c r="E35" i="3"/>
  <c r="E27" i="3" s="1"/>
  <c r="J41" i="1"/>
  <c r="P41" i="1" l="1"/>
  <c r="D35" i="3"/>
  <c r="D27" i="3" s="1"/>
  <c r="I35" i="3"/>
  <c r="I27" i="3" s="1"/>
  <c r="O35" i="3" l="1"/>
  <c r="O27" i="3" s="1"/>
  <c r="N33" i="3" l="1"/>
  <c r="M33" i="3"/>
  <c r="L33" i="3"/>
  <c r="K33" i="3"/>
  <c r="J33" i="3"/>
  <c r="H33" i="3"/>
  <c r="G33" i="3"/>
  <c r="F33" i="3"/>
  <c r="E33" i="3"/>
  <c r="J39" i="1"/>
  <c r="I33" i="3" l="1"/>
  <c r="D33" i="3"/>
  <c r="P39" i="1"/>
  <c r="J50" i="1"/>
  <c r="O33" i="3" l="1"/>
  <c r="E50" i="1"/>
  <c r="N26" i="3"/>
  <c r="M26" i="3"/>
  <c r="L26" i="3"/>
  <c r="K26" i="3"/>
  <c r="J26" i="3"/>
  <c r="H26" i="3"/>
  <c r="G26" i="3"/>
  <c r="F26" i="3"/>
  <c r="E26" i="3"/>
  <c r="I26" i="3"/>
  <c r="D26" i="3" l="1"/>
  <c r="P50" i="1"/>
  <c r="O26" i="3" l="1"/>
  <c r="N24" i="3" l="1"/>
  <c r="M24" i="3"/>
  <c r="L24" i="3"/>
  <c r="K24" i="3"/>
  <c r="J24" i="3"/>
  <c r="H24" i="3"/>
  <c r="G24" i="3"/>
  <c r="F24" i="3"/>
  <c r="E24" i="3"/>
  <c r="N38" i="3"/>
  <c r="N40" i="3" s="1"/>
  <c r="M38" i="3"/>
  <c r="M40" i="3" s="1"/>
  <c r="L38" i="3"/>
  <c r="L40" i="3" s="1"/>
  <c r="K38" i="3"/>
  <c r="K40" i="3" s="1"/>
  <c r="J38" i="3"/>
  <c r="J40" i="3" s="1"/>
  <c r="H38" i="3"/>
  <c r="H40" i="3" s="1"/>
  <c r="G38" i="3"/>
  <c r="G40" i="3" s="1"/>
  <c r="F38" i="3"/>
  <c r="F40" i="3" s="1"/>
  <c r="E38" i="3"/>
  <c r="E40" i="3" s="1"/>
  <c r="E54" i="3" l="1"/>
  <c r="F54" i="3"/>
  <c r="G54" i="3"/>
  <c r="H54" i="3"/>
  <c r="J54" i="3"/>
  <c r="K54" i="3"/>
  <c r="L54" i="3"/>
  <c r="M54" i="3"/>
  <c r="N54" i="3"/>
  <c r="I54" i="3" l="1"/>
  <c r="D54" i="3"/>
  <c r="O54" i="3" l="1"/>
  <c r="J64" i="3"/>
  <c r="K64" i="3"/>
  <c r="L64" i="3"/>
  <c r="M64" i="3"/>
  <c r="N64" i="3"/>
  <c r="E70" i="3"/>
  <c r="F70" i="3"/>
  <c r="G70" i="3"/>
  <c r="H70" i="3"/>
  <c r="J70" i="3"/>
  <c r="K70" i="3"/>
  <c r="L70" i="3"/>
  <c r="M70" i="3"/>
  <c r="N70" i="3"/>
  <c r="E16" i="3"/>
  <c r="F16" i="3"/>
  <c r="G16" i="3"/>
  <c r="H16" i="3"/>
  <c r="I16" i="3"/>
  <c r="J16" i="3"/>
  <c r="K16" i="3"/>
  <c r="L16" i="3"/>
  <c r="M16" i="3"/>
  <c r="N16" i="3"/>
  <c r="D16" i="3" l="1"/>
  <c r="I70" i="3"/>
  <c r="D70" i="3"/>
  <c r="I64" i="3"/>
  <c r="O64" i="3" l="1"/>
  <c r="O16" i="3"/>
  <c r="O70" i="3" l="1"/>
  <c r="N15" i="3"/>
  <c r="M15" i="3"/>
  <c r="L15" i="3"/>
  <c r="K15" i="3"/>
  <c r="J15" i="3"/>
  <c r="H15" i="3"/>
  <c r="G15" i="3"/>
  <c r="F15" i="3"/>
  <c r="E15" i="3"/>
  <c r="I15" i="3"/>
  <c r="D15" i="3" l="1"/>
  <c r="O15" i="3" l="1"/>
  <c r="F143" i="3" l="1"/>
  <c r="H143" i="3"/>
  <c r="K143" i="3"/>
  <c r="M143" i="3"/>
  <c r="E143" i="3"/>
  <c r="G143" i="3"/>
  <c r="L143" i="3"/>
  <c r="N143" i="3"/>
  <c r="J143" i="3"/>
  <c r="H157" i="3" l="1"/>
  <c r="M157" i="3"/>
  <c r="E157" i="3"/>
  <c r="G157" i="3"/>
  <c r="L157" i="3"/>
  <c r="F157" i="3"/>
  <c r="N157" i="3" l="1"/>
  <c r="J157" i="3"/>
  <c r="K157" i="3"/>
  <c r="H104" i="1"/>
  <c r="G104" i="1"/>
  <c r="K104" i="1"/>
  <c r="M104" i="1"/>
  <c r="L104" i="1"/>
  <c r="N104" i="1"/>
  <c r="I104" i="1"/>
  <c r="O104" i="1"/>
  <c r="F104" i="1"/>
  <c r="M97" i="1"/>
  <c r="L97" i="1"/>
  <c r="H97" i="1"/>
  <c r="I97" i="1"/>
  <c r="G97" i="1"/>
  <c r="F97" i="1"/>
  <c r="K97" i="1"/>
  <c r="N97" i="1"/>
  <c r="O97" i="1"/>
  <c r="N52" i="3" l="1"/>
  <c r="M52" i="3"/>
  <c r="L52" i="3"/>
  <c r="K52" i="3"/>
  <c r="J52" i="3"/>
  <c r="H52" i="3"/>
  <c r="G52" i="3"/>
  <c r="F52" i="3"/>
  <c r="N51" i="3"/>
  <c r="M51" i="3"/>
  <c r="L51" i="3"/>
  <c r="K51" i="3"/>
  <c r="J51" i="3"/>
  <c r="H51" i="3"/>
  <c r="G51" i="3"/>
  <c r="F51" i="3"/>
  <c r="E51" i="3"/>
  <c r="L118" i="1" l="1"/>
  <c r="D143" i="3"/>
  <c r="I143" i="3"/>
  <c r="I157" i="3" l="1"/>
  <c r="D157" i="3"/>
  <c r="J104" i="1"/>
  <c r="E104" i="1"/>
  <c r="E97" i="1"/>
  <c r="J97" i="1"/>
  <c r="O143" i="3"/>
  <c r="O157" i="3" l="1"/>
  <c r="P104" i="1"/>
  <c r="P97" i="1"/>
  <c r="I51" i="3" l="1"/>
  <c r="D51" i="3"/>
  <c r="I52" i="3"/>
  <c r="D53" i="3"/>
  <c r="D45" i="3" s="1"/>
  <c r="I53" i="3"/>
  <c r="E52" i="3"/>
  <c r="O51" i="3" l="1"/>
  <c r="O53" i="3"/>
  <c r="D52" i="3"/>
  <c r="N89" i="3"/>
  <c r="M89" i="3"/>
  <c r="L89" i="3"/>
  <c r="K89" i="3"/>
  <c r="J89" i="3"/>
  <c r="H89" i="3"/>
  <c r="G89" i="3"/>
  <c r="F89" i="3"/>
  <c r="E89" i="3"/>
  <c r="N44" i="3"/>
  <c r="M44" i="3"/>
  <c r="L44" i="3"/>
  <c r="K44" i="3"/>
  <c r="J44" i="3"/>
  <c r="H44" i="3"/>
  <c r="G44" i="3"/>
  <c r="F44" i="3"/>
  <c r="E44" i="3"/>
  <c r="N45" i="3"/>
  <c r="M45" i="3"/>
  <c r="L45" i="3"/>
  <c r="K45" i="3"/>
  <c r="J45" i="3"/>
  <c r="H45" i="3"/>
  <c r="G45" i="3"/>
  <c r="F45" i="3"/>
  <c r="E45" i="3"/>
  <c r="N43" i="3"/>
  <c r="M43" i="3"/>
  <c r="L43" i="3"/>
  <c r="K43" i="3"/>
  <c r="J43" i="3"/>
  <c r="H43" i="3"/>
  <c r="G43" i="3"/>
  <c r="F43" i="3"/>
  <c r="H42" i="3"/>
  <c r="G42" i="3"/>
  <c r="F42" i="3"/>
  <c r="E42" i="3"/>
  <c r="O52" i="3" l="1"/>
  <c r="H154" i="3"/>
  <c r="M154" i="3"/>
  <c r="E154" i="3"/>
  <c r="J154" i="3"/>
  <c r="N154" i="3"/>
  <c r="F154" i="3"/>
  <c r="K154" i="3"/>
  <c r="G154" i="3"/>
  <c r="G102" i="1"/>
  <c r="I102" i="1"/>
  <c r="L102" i="1"/>
  <c r="N102" i="1"/>
  <c r="F102" i="1"/>
  <c r="H102" i="1"/>
  <c r="O102" i="1"/>
  <c r="K42" i="3"/>
  <c r="M42" i="3"/>
  <c r="J42" i="3"/>
  <c r="L42" i="3"/>
  <c r="N42" i="3"/>
  <c r="D89" i="3" l="1"/>
  <c r="K102" i="1"/>
  <c r="L154" i="3"/>
  <c r="M102" i="1"/>
  <c r="F107" i="1"/>
  <c r="I24" i="3"/>
  <c r="D24" i="3"/>
  <c r="D44" i="3" l="1"/>
  <c r="O24" i="3"/>
  <c r="N103" i="3" l="1"/>
  <c r="M103" i="3"/>
  <c r="L103" i="3"/>
  <c r="K103" i="3"/>
  <c r="J103" i="3"/>
  <c r="H103" i="3"/>
  <c r="G103" i="3"/>
  <c r="F103" i="3"/>
  <c r="E103" i="3"/>
  <c r="E102" i="3" l="1"/>
  <c r="G155" i="3"/>
  <c r="L155" i="3"/>
  <c r="H155" i="3"/>
  <c r="M155" i="3"/>
  <c r="J155" i="3"/>
  <c r="N155" i="3"/>
  <c r="F155" i="3"/>
  <c r="K155" i="3"/>
  <c r="H103" i="1"/>
  <c r="K103" i="1"/>
  <c r="M103" i="1"/>
  <c r="O103" i="1"/>
  <c r="G103" i="1"/>
  <c r="I103" i="1"/>
  <c r="L103" i="1"/>
  <c r="N103" i="1"/>
  <c r="F102" i="3"/>
  <c r="K102" i="3"/>
  <c r="M102" i="3"/>
  <c r="H102" i="3"/>
  <c r="G102" i="3"/>
  <c r="J102" i="3"/>
  <c r="L102" i="3"/>
  <c r="N102" i="3"/>
  <c r="I103" i="3"/>
  <c r="D103" i="3"/>
  <c r="E114" i="1" l="1"/>
  <c r="F108" i="1"/>
  <c r="E155" i="3"/>
  <c r="F103" i="1"/>
  <c r="I102" i="3"/>
  <c r="D102" i="3"/>
  <c r="O103" i="3"/>
  <c r="O102" i="3" l="1"/>
  <c r="J28" i="1"/>
  <c r="J30" i="1" s="1"/>
  <c r="P28" i="1" l="1"/>
  <c r="P30" i="1" s="1"/>
  <c r="M95" i="3" l="1"/>
  <c r="L95" i="3"/>
  <c r="K95" i="3"/>
  <c r="H95" i="3"/>
  <c r="G95" i="3"/>
  <c r="F95" i="3"/>
  <c r="I97" i="3" l="1"/>
  <c r="I95" i="3" s="1"/>
  <c r="D97" i="3"/>
  <c r="D95" i="3" s="1"/>
  <c r="O97" i="3" l="1"/>
  <c r="O95" i="3" s="1"/>
  <c r="E71" i="3" l="1"/>
  <c r="F71" i="3"/>
  <c r="G71" i="3"/>
  <c r="H71" i="3"/>
  <c r="J71" i="3"/>
  <c r="K71" i="3"/>
  <c r="L71" i="3"/>
  <c r="M71" i="3"/>
  <c r="N71" i="3"/>
  <c r="D115" i="3"/>
  <c r="D121" i="3" s="1"/>
  <c r="E115" i="3"/>
  <c r="E121" i="3" s="1"/>
  <c r="F115" i="3"/>
  <c r="F121" i="3" s="1"/>
  <c r="G115" i="3"/>
  <c r="G121" i="3" s="1"/>
  <c r="H115" i="3"/>
  <c r="H121" i="3" s="1"/>
  <c r="J115" i="3"/>
  <c r="J121" i="3" s="1"/>
  <c r="K115" i="3"/>
  <c r="K121" i="3" s="1"/>
  <c r="L115" i="3"/>
  <c r="L121" i="3" s="1"/>
  <c r="M115" i="3"/>
  <c r="M121" i="3" s="1"/>
  <c r="N115" i="3"/>
  <c r="N121" i="3" s="1"/>
  <c r="J66" i="1"/>
  <c r="J57" i="1"/>
  <c r="J59" i="1" s="1"/>
  <c r="J44" i="1"/>
  <c r="J46" i="1" s="1"/>
  <c r="J68" i="1" l="1"/>
  <c r="I66" i="3"/>
  <c r="I38" i="3"/>
  <c r="I40" i="3" s="1"/>
  <c r="I115" i="3"/>
  <c r="I121" i="3" s="1"/>
  <c r="I71" i="3"/>
  <c r="E66" i="1" l="1"/>
  <c r="E68" i="1" s="1"/>
  <c r="E69" i="1"/>
  <c r="E71" i="1" s="1"/>
  <c r="D66" i="3" l="1"/>
  <c r="D71" i="3"/>
  <c r="O115" i="3"/>
  <c r="O121" i="3" s="1"/>
  <c r="O66" i="3"/>
  <c r="P69" i="1"/>
  <c r="P71" i="1" s="1"/>
  <c r="P44" i="1"/>
  <c r="P46" i="1" s="1"/>
  <c r="P66" i="1"/>
  <c r="P68" i="1" s="1"/>
  <c r="P72" i="1"/>
  <c r="P75" i="1" s="1"/>
  <c r="P57" i="1"/>
  <c r="P59" i="1" s="1"/>
  <c r="E153" i="3" l="1"/>
  <c r="O71" i="3"/>
  <c r="O38" i="3"/>
  <c r="O40" i="3" s="1"/>
  <c r="L153" i="3"/>
  <c r="F153" i="3"/>
  <c r="H153" i="3"/>
  <c r="M153" i="3"/>
  <c r="G153" i="3"/>
  <c r="M101" i="1"/>
  <c r="I101" i="1"/>
  <c r="H101" i="1"/>
  <c r="G101" i="1"/>
  <c r="N101" i="1"/>
  <c r="K93" i="1"/>
  <c r="F101" i="1"/>
  <c r="F113" i="1" l="1"/>
  <c r="E93" i="1"/>
  <c r="E113" i="1" s="1"/>
  <c r="E117" i="1" s="1"/>
  <c r="K113" i="1" s="1"/>
  <c r="K119" i="1" s="1"/>
  <c r="K153" i="3"/>
  <c r="L101" i="1"/>
  <c r="G113" i="1" l="1"/>
  <c r="E115" i="1"/>
  <c r="F115" i="1" s="1"/>
  <c r="D153" i="3"/>
  <c r="J113" i="1"/>
  <c r="J119" i="1" s="1"/>
  <c r="L119" i="1" s="1"/>
  <c r="E101" i="1"/>
  <c r="K122" i="1" l="1"/>
  <c r="N153" i="3" l="1"/>
  <c r="J153" i="3"/>
  <c r="O101" i="1"/>
  <c r="K101" i="1"/>
  <c r="K124" i="1"/>
  <c r="K125" i="1" s="1"/>
  <c r="K126" i="1" s="1"/>
  <c r="I153" i="3" l="1"/>
  <c r="J93" i="1"/>
  <c r="O153" i="3" l="1"/>
  <c r="P93" i="1"/>
  <c r="P101" i="1"/>
  <c r="J122" i="1"/>
  <c r="J101" i="1"/>
  <c r="J124" i="1" l="1"/>
  <c r="J125" i="1" s="1"/>
  <c r="C57" i="1"/>
  <c r="B57" i="1"/>
  <c r="C66" i="1"/>
  <c r="D66" i="1"/>
  <c r="B66" i="1"/>
  <c r="C69" i="1"/>
  <c r="D69" i="1"/>
  <c r="B69" i="1"/>
  <c r="C72" i="1"/>
  <c r="B72" i="1"/>
  <c r="J126" i="1" l="1"/>
  <c r="L125" i="1"/>
  <c r="E43" i="3"/>
  <c r="D43" i="3" l="1"/>
  <c r="I43" i="3"/>
  <c r="O43" i="3" l="1"/>
  <c r="D42" i="3" l="1"/>
  <c r="I45" i="3"/>
  <c r="I44" i="3"/>
  <c r="O45" i="3"/>
  <c r="O44" i="3" l="1"/>
  <c r="I42" i="3"/>
  <c r="O42" i="3" l="1"/>
  <c r="I155" i="3" l="1"/>
  <c r="J103" i="1"/>
  <c r="D155" i="3" l="1"/>
  <c r="E103" i="1"/>
  <c r="O155" i="3"/>
  <c r="E102" i="1"/>
  <c r="D154" i="3"/>
  <c r="P103" i="1" l="1"/>
  <c r="I89" i="3"/>
  <c r="O89" i="3"/>
  <c r="I154" i="3" l="1"/>
  <c r="O154" i="3"/>
  <c r="P102" i="1"/>
  <c r="J102" i="1"/>
</calcChain>
</file>

<file path=xl/sharedStrings.xml><?xml version="1.0" encoding="utf-8"?>
<sst xmlns="http://schemas.openxmlformats.org/spreadsheetml/2006/main" count="355" uniqueCount="203">
  <si>
    <t>9000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</si>
  <si>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</si>
  <si>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Управління  освіти і науки Сумської міської ради</t>
  </si>
  <si>
    <t>Департамент інфраструктури міста Сумської міської ради</t>
  </si>
  <si>
    <t>Виконавчий комітет Сумської міської ради</t>
  </si>
  <si>
    <t>Департамент фінансів, економіки та інвестицій Сумської міської ради</t>
  </si>
  <si>
    <t>0180</t>
  </si>
  <si>
    <t>1000</t>
  </si>
  <si>
    <t>0921</t>
  </si>
  <si>
    <t>1070</t>
  </si>
  <si>
    <t>0922</t>
  </si>
  <si>
    <t>0960</t>
  </si>
  <si>
    <t>2000</t>
  </si>
  <si>
    <t>2010</t>
  </si>
  <si>
    <t>0731</t>
  </si>
  <si>
    <t>3000</t>
  </si>
  <si>
    <t>6000</t>
  </si>
  <si>
    <t>Житлово-комунальне господарство</t>
  </si>
  <si>
    <t>0610</t>
  </si>
  <si>
    <t>0620</t>
  </si>
  <si>
    <t>9110</t>
  </si>
  <si>
    <t>0133</t>
  </si>
  <si>
    <t>8000</t>
  </si>
  <si>
    <t>7300</t>
  </si>
  <si>
    <t>1040</t>
  </si>
  <si>
    <t>3140</t>
  </si>
  <si>
    <t>Реверсна дотація</t>
  </si>
  <si>
    <t>0443</t>
  </si>
  <si>
    <t>0160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</si>
  <si>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</si>
  <si>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</si>
  <si>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</si>
  <si>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</si>
  <si>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7000</t>
  </si>
  <si>
    <t>6090</t>
  </si>
  <si>
    <t>Інша діяльність у сфері житлово-комунального господарства</t>
  </si>
  <si>
    <t>0200000</t>
  </si>
  <si>
    <t>0210000</t>
  </si>
  <si>
    <t>0600000</t>
  </si>
  <si>
    <t>0610000</t>
  </si>
  <si>
    <t>0700000</t>
  </si>
  <si>
    <t>0710000</t>
  </si>
  <si>
    <t>0712010</t>
  </si>
  <si>
    <t>1200000</t>
  </si>
  <si>
    <t>1210000</t>
  </si>
  <si>
    <t>1216030</t>
  </si>
  <si>
    <t>3700000</t>
  </si>
  <si>
    <t>3710000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</si>
  <si>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</si>
  <si>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</si>
  <si>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</si>
  <si>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</si>
  <si>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</si>
  <si>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</si>
  <si>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</si>
  <si>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</si>
  <si>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0380</t>
  </si>
  <si>
    <t>8200</t>
  </si>
  <si>
    <t>Громадський порядок та безпека</t>
  </si>
  <si>
    <t>1216090</t>
  </si>
  <si>
    <t>9100</t>
  </si>
  <si>
    <t>1217310</t>
  </si>
  <si>
    <t>7310</t>
  </si>
  <si>
    <t>Дотації з місцевого бюджету іншим бюджетам</t>
  </si>
  <si>
    <t>0640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</si>
  <si>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</si>
  <si>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</si>
  <si>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</si>
  <si>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</si>
  <si>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</si>
  <si>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</si>
  <si>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</si>
  <si>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(грн)</t>
  </si>
  <si>
    <t>Надання позашкільної освіти закладами позашкільної освіти, заходи із позашкільної роботи з дітьми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</si>
  <si>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</si>
  <si>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</si>
  <si>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</si>
  <si>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</si>
  <si>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</si>
  <si>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</si>
  <si>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</si>
  <si>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</si>
  <si>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</si>
  <si>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</si>
  <si>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</si>
  <si>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</si>
  <si>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</si>
  <si>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</si>
  <si>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субвенцій з державного бюджету місцевим бюджетам</t>
  </si>
  <si>
    <t>субвенцій з місцевих бюджетів іншим місцевим бюджетам</t>
  </si>
  <si>
    <t>Всього видатків, у т.ч. за рахунок:</t>
  </si>
  <si>
    <t>місцевого запозичення</t>
  </si>
  <si>
    <t>0191</t>
  </si>
  <si>
    <t>Проведення місцевих виборів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</si>
  <si>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</si>
  <si>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0732</t>
  </si>
  <si>
    <t xml:space="preserve"> Спеціалізована стаціонарна медична допомога населенню</t>
  </si>
  <si>
    <t xml:space="preserve">Управління охорони здоров’я Сумської міської ради  </t>
  </si>
  <si>
    <t>Надання загальної середньої освіти закладами загальної середньої освіти</t>
  </si>
  <si>
    <t>0611070</t>
  </si>
  <si>
    <t>0619770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</si>
  <si>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</si>
  <si>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>3718710</t>
  </si>
  <si>
    <t>Резервний фонд місцевого бюджету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</si>
  <si>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</si>
  <si>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0619800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</si>
  <si>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</si>
  <si>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</si>
  <si>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</si>
  <si>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</si>
  <si>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</si>
  <si>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</si>
  <si>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</si>
  <si>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</si>
  <si>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освітньої субвенції , що утворився на початок бюджетного періоду</t>
  </si>
  <si>
    <t>субвенції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</si>
  <si>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</si>
  <si>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</si>
  <si>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</si>
  <si>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</si>
  <si>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</si>
  <si>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</si>
  <si>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0213133</t>
  </si>
  <si>
    <t>Інші заходи та заклади молодіжної політики</t>
  </si>
  <si>
    <t>Багатопрофільна стаціонарна медична допомога населенню</t>
  </si>
  <si>
    <t>Будівництво та регіональний розвиток</t>
  </si>
  <si>
    <t>Міжбюджетні трансферти</t>
  </si>
  <si>
    <t>Інші заходи за рахунок коштів резервного фонду місцевого бюджету</t>
  </si>
  <si>
    <t>Резервний фонд</t>
  </si>
  <si>
    <t>0218240</t>
  </si>
  <si>
    <t>Заходи та роботи з територіальної оборони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</si>
  <si>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</si>
  <si>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</si>
  <si>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</si>
  <si>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</si>
  <si>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</si>
  <si>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</si>
  <si>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</si>
  <si>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</si>
  <si>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</si>
  <si>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</si>
  <si>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</si>
  <si>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</si>
  <si>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</si>
  <si>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</si>
  <si>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</si>
  <si>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</si>
  <si>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</si>
  <si>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</si>
  <si>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</si>
  <si>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</si>
  <si>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</si>
  <si>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</si>
  <si>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</si>
  <si>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</si>
  <si>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</si>
  <si>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</si>
  <si>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</si>
  <si>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</si>
  <si>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</si>
  <si>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</si>
  <si>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</si>
  <si>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</si>
  <si>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</si>
  <si>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Мб + власн БР</t>
  </si>
  <si>
    <t>Інша діяльність</t>
  </si>
  <si>
    <t>кредитування СФ</t>
  </si>
  <si>
    <t>РАЗОМ видатки+кред</t>
  </si>
  <si>
    <t>Соціальний захист та соціальне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</si>
  <si>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</si>
  <si>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</si>
  <si>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</si>
  <si>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</si>
  <si>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</si>
  <si>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</si>
  <si>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Управління  освіти і науки Сумської міської ради,  у т.ч. за рахунок:</t>
  </si>
  <si>
    <t>Освіта, у т.ч. за рахунок: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</si>
  <si>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</si>
  <si>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</si>
  <si>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 xml:space="preserve">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</si>
  <si>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</si>
  <si>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 xml:space="preserve">додаткової дотацїї з державного бюджету місцевим бюджетам </t>
  </si>
  <si>
    <t>додаткової дотації з державного бюджету місцевим бюджетам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</si>
  <si>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</si>
  <si>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</si>
  <si>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</si>
  <si>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Світлана ЛИПОВА</t>
  </si>
  <si>
    <t>Директор Департаменту фінансів, економіки                               та інвестицій Сумської міської ради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</si>
  <si>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</si>
  <si>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Директор Департаменту фінансів, економіки                                     та інвестицій Сумської міської ради</t>
  </si>
  <si>
    <t>Управління охорони здоров’я Сумської міської ради</t>
  </si>
  <si>
    <t>зміни</t>
  </si>
  <si>
    <t>всього зі змінами</t>
  </si>
  <si>
    <t xml:space="preserve">ЗМІНИ ДО РОЗПОДІЛУ
видатків бюджету Сумської міської територіальної громади на 2024 рік за головними розпорядниками бюджетних коштів </t>
  </si>
  <si>
    <t>до                  наказу             Сумської</t>
  </si>
  <si>
    <t>міської     військової     адміністрації</t>
  </si>
  <si>
    <t xml:space="preserve">                     Додаток 2</t>
  </si>
  <si>
    <t xml:space="preserve">                     Додаток 6</t>
  </si>
  <si>
    <t>ЗМІНИ ДО РОЗПОДІЛУ
видатків бюджету Сумської міської територіальної громади на 2024 рік за програмною класифікацією видатків та кредитування місцевого бюджету</t>
  </si>
  <si>
    <t>від         25.01.2024    №  20 -  СМР</t>
  </si>
  <si>
    <t>міської   військової  адміністрації</t>
  </si>
  <si>
    <t>до            наказу               Сумської</t>
  </si>
  <si>
    <t>від     25.01.2024    №     20    -   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</si>
</sst>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  <font>
      <sz val="24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32">
    <xf numFmtId="0" fontId="0" fillId="0" borderId="0" xfId="0"/>
    <xf numFmtId="4" fontId="22" fillId="42" borderId="0" xfId="0" applyNumberFormat="1" applyFont="1" applyFill="1" applyBorder="1" applyAlignment="1">
      <alignment horizontal="center"/>
    </xf>
    <xf numFmtId="4" fontId="22" fillId="42" borderId="0" xfId="0" applyNumberFormat="1" applyFont="1" applyFill="1" applyBorder="1" applyAlignment="1">
      <alignment horizontal="center" wrapText="1"/>
    </xf>
    <xf numFmtId="4" fontId="27" fillId="42" borderId="7" xfId="0" applyNumberFormat="1" applyFont="1" applyFill="1" applyBorder="1" applyAlignment="1">
      <alignment horizontal="right" wrapText="1"/>
    </xf>
    <xf numFmtId="4" fontId="29" fillId="42" borderId="7" xfId="0" applyNumberFormat="1" applyFont="1" applyFill="1" applyBorder="1" applyAlignment="1">
      <alignment horizontal="right" wrapText="1"/>
    </xf>
    <xf numFmtId="4" fontId="20" fillId="42" borderId="7" xfId="0" applyNumberFormat="1" applyFont="1" applyFill="1" applyBorder="1" applyAlignment="1">
      <alignment horizontal="right" wrapText="1"/>
    </xf>
    <xf numFmtId="4" fontId="28" fillId="42" borderId="7" xfId="0" applyNumberFormat="1" applyFont="1" applyFill="1" applyBorder="1" applyAlignment="1">
      <alignment horizontal="right" wrapText="1"/>
    </xf>
    <xf numFmtId="4" fontId="29" fillId="42" borderId="0" xfId="0" applyNumberFormat="1" applyFont="1" applyFill="1" applyBorder="1" applyAlignment="1">
      <alignment horizontal="right" wrapText="1"/>
    </xf>
    <xf numFmtId="4" fontId="27" fillId="42" borderId="0" xfId="0" applyNumberFormat="1" applyFont="1" applyFill="1" applyBorder="1" applyAlignment="1">
      <alignment horizontal="left" wrapText="1"/>
    </xf>
    <xf numFmtId="4" fontId="27" fillId="42" borderId="0" xfId="0" applyNumberFormat="1" applyFont="1" applyFill="1" applyBorder="1" applyAlignment="1">
      <alignment horizontal="right" wrapText="1"/>
    </xf>
    <xf numFmtId="4" fontId="22" fillId="42" borderId="0" xfId="0" applyNumberFormat="1" applyFont="1" applyFill="1" applyBorder="1" applyAlignment="1">
      <alignment horizontal="left"/>
    </xf>
    <xf numFmtId="4" fontId="23" fillId="42" borderId="0" xfId="0" applyNumberFormat="1" applyFont="1" applyFill="1" applyBorder="1" applyAlignment="1">
      <alignment horizontal="center"/>
    </xf>
    <xf numFmtId="49" fontId="22" fillId="42" borderId="0" xfId="0" applyNumberFormat="1" applyFont="1" applyFill="1" applyAlignment="1" applyProtection="1">
      <alignment horizontal="center"/>
    </xf>
    <xf numFmtId="3" fontId="22" fillId="42" borderId="0" xfId="0" applyNumberFormat="1" applyFont="1" applyFill="1" applyAlignment="1" applyProtection="1">
      <alignment horizontal="center"/>
    </xf>
    <xf numFmtId="3" fontId="22" fillId="42" borderId="0" xfId="0" applyNumberFormat="1" applyFont="1" applyFill="1" applyAlignment="1" applyProtection="1">
      <alignment horizontal="left" wrapText="1"/>
    </xf>
    <xf numFmtId="4" fontId="43" fillId="42" borderId="0" xfId="0" applyNumberFormat="1" applyFont="1" applyFill="1" applyAlignment="1"/>
    <xf numFmtId="3" fontId="1" fillId="42" borderId="0" xfId="0" applyNumberFormat="1" applyFont="1" applyFill="1" applyBorder="1"/>
    <xf numFmtId="3" fontId="1" fillId="42" borderId="0" xfId="0" applyNumberFormat="1" applyFont="1" applyFill="1"/>
    <xf numFmtId="3" fontId="33" fillId="42" borderId="0" xfId="0" applyNumberFormat="1" applyFont="1" applyFill="1" applyBorder="1"/>
    <xf numFmtId="3" fontId="33" fillId="42" borderId="0" xfId="0" applyNumberFormat="1" applyFont="1" applyFill="1"/>
    <xf numFmtId="49" fontId="22" fillId="42" borderId="0" xfId="0" applyNumberFormat="1" applyFont="1" applyFill="1" applyAlignment="1" applyProtection="1">
      <alignment horizontal="center" wrapText="1"/>
    </xf>
    <xf numFmtId="3" fontId="22" fillId="42" borderId="0" xfId="0" applyNumberFormat="1" applyFont="1" applyFill="1" applyAlignment="1" applyProtection="1">
      <alignment horizontal="center" wrapText="1"/>
    </xf>
    <xf numFmtId="3" fontId="22" fillId="42" borderId="0" xfId="0" applyNumberFormat="1" applyFont="1" applyFill="1" applyBorder="1" applyAlignment="1">
      <alignment horizontal="left" wrapText="1"/>
    </xf>
    <xf numFmtId="4" fontId="30" fillId="42" borderId="0" xfId="0" applyNumberFormat="1" applyFont="1" applyFill="1" applyBorder="1" applyAlignment="1">
      <alignment horizontal="center" wrapText="1"/>
    </xf>
    <xf numFmtId="3" fontId="22" fillId="42" borderId="0" xfId="0" applyNumberFormat="1" applyFont="1" applyFill="1" applyBorder="1"/>
    <xf numFmtId="3" fontId="22" fillId="42" borderId="0" xfId="0" applyNumberFormat="1" applyFont="1" applyFill="1"/>
    <xf numFmtId="3" fontId="23" fillId="42" borderId="0" xfId="0" applyNumberFormat="1" applyFont="1" applyFill="1" applyBorder="1" applyAlignment="1">
      <alignment horizontal="center" vertical="center" wrapText="1"/>
    </xf>
    <xf numFmtId="3" fontId="23" fillId="42" borderId="7" xfId="0" applyNumberFormat="1" applyFont="1" applyFill="1" applyBorder="1" applyAlignment="1">
      <alignment horizontal="center" vertical="center" wrapText="1"/>
    </xf>
    <xf numFmtId="49" fontId="27" fillId="42" borderId="8" xfId="0" applyNumberFormat="1" applyFont="1" applyFill="1" applyBorder="1" applyAlignment="1" applyProtection="1">
      <alignment horizontal="center" vertical="center" wrapText="1"/>
    </xf>
    <xf numFmtId="3" fontId="27" fillId="42" borderId="8" xfId="0" applyNumberFormat="1" applyFont="1" applyFill="1" applyBorder="1" applyAlignment="1" applyProtection="1">
      <alignment horizontal="center" vertical="center" wrapText="1"/>
    </xf>
    <xf numFmtId="3" fontId="27" fillId="42" borderId="8" xfId="0" applyNumberFormat="1" applyFont="1" applyFill="1" applyBorder="1" applyAlignment="1">
      <alignment horizontal="left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49" fontId="20" fillId="42" borderId="7" xfId="0" applyNumberFormat="1" applyFont="1" applyFill="1" applyBorder="1" applyAlignment="1" applyProtection="1">
      <alignment horizontal="center" vertical="center" wrapText="1"/>
    </xf>
    <xf numFmtId="1" fontId="20" fillId="42" borderId="7" xfId="0" applyNumberFormat="1" applyFont="1" applyFill="1" applyBorder="1" applyAlignment="1" applyProtection="1">
      <alignment horizontal="center" vertical="center" wrapText="1"/>
    </xf>
    <xf numFmtId="3" fontId="20" fillId="42" borderId="7" xfId="0" applyNumberFormat="1" applyFont="1" applyFill="1" applyBorder="1" applyAlignment="1">
      <alignment horizontal="left" vertical="center" wrapText="1"/>
    </xf>
    <xf numFmtId="3" fontId="22" fillId="42" borderId="0" xfId="0" applyNumberFormat="1" applyFont="1" applyFill="1" applyBorder="1" applyAlignment="1">
      <alignment vertical="center"/>
    </xf>
    <xf numFmtId="3" fontId="22" fillId="42" borderId="0" xfId="0" applyNumberFormat="1" applyFont="1" applyFill="1" applyAlignment="1">
      <alignment vertical="center"/>
    </xf>
    <xf numFmtId="3" fontId="20" fillId="42" borderId="7" xfId="0" applyNumberFormat="1" applyFont="1" applyFill="1" applyBorder="1" applyAlignment="1" applyProtection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0" fontId="20" fillId="42" borderId="7" xfId="0" applyFont="1" applyFill="1" applyBorder="1" applyAlignment="1">
      <alignment horizontal="left" vertical="center" wrapText="1"/>
    </xf>
    <xf numFmtId="49" fontId="20" fillId="42" borderId="7" xfId="0" applyNumberFormat="1" applyFont="1" applyFill="1" applyBorder="1" applyAlignment="1">
      <alignment horizontal="center" vertical="center" wrapText="1"/>
    </xf>
    <xf numFmtId="1" fontId="20" fillId="42" borderId="7" xfId="0" applyNumberFormat="1" applyFont="1" applyFill="1" applyBorder="1" applyAlignment="1">
      <alignment horizontal="center" vertical="center" wrapText="1"/>
    </xf>
    <xf numFmtId="0" fontId="20" fillId="42" borderId="7" xfId="0" applyFont="1" applyFill="1" applyBorder="1" applyAlignment="1">
      <alignment vertical="center" wrapText="1"/>
    </xf>
    <xf numFmtId="1" fontId="20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1" fontId="28" fillId="42" borderId="7" xfId="0" applyNumberFormat="1" applyFont="1" applyFill="1" applyBorder="1" applyAlignment="1">
      <alignment horizontal="center" vertical="center" wrapText="1"/>
    </xf>
    <xf numFmtId="49" fontId="27" fillId="42" borderId="7" xfId="0" applyNumberFormat="1" applyFont="1" applyFill="1" applyBorder="1" applyAlignment="1">
      <alignment horizontal="center" vertical="center" wrapText="1"/>
    </xf>
    <xf numFmtId="1" fontId="27" fillId="42" borderId="7" xfId="0" applyNumberFormat="1" applyFont="1" applyFill="1" applyBorder="1" applyAlignment="1">
      <alignment horizontal="center" vertical="center" wrapText="1"/>
    </xf>
    <xf numFmtId="3" fontId="27" fillId="42" borderId="7" xfId="0" applyNumberFormat="1" applyFont="1" applyFill="1" applyBorder="1" applyAlignment="1">
      <alignment horizontal="left" vertical="center" wrapText="1"/>
    </xf>
    <xf numFmtId="49" fontId="29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 applyProtection="1">
      <alignment horizontal="center" vertical="center" wrapText="1"/>
    </xf>
    <xf numFmtId="49" fontId="27" fillId="42" borderId="7" xfId="0" applyNumberFormat="1" applyFont="1" applyFill="1" applyBorder="1" applyAlignment="1" applyProtection="1">
      <alignment horizontal="center" vertical="center" wrapText="1"/>
    </xf>
    <xf numFmtId="3" fontId="28" fillId="42" borderId="7" xfId="0" applyNumberFormat="1" applyFont="1" applyFill="1" applyBorder="1" applyAlignment="1" applyProtection="1">
      <alignment horizontal="left" vertical="center" wrapText="1"/>
    </xf>
    <xf numFmtId="1" fontId="28" fillId="42" borderId="7" xfId="0" applyNumberFormat="1" applyFont="1" applyFill="1" applyBorder="1" applyAlignment="1" applyProtection="1">
      <alignment horizontal="center" vertical="center" wrapText="1"/>
    </xf>
    <xf numFmtId="0" fontId="28" fillId="42" borderId="7" xfId="0" applyFont="1" applyFill="1" applyBorder="1" applyAlignment="1">
      <alignment vertical="center" wrapText="1"/>
    </xf>
    <xf numFmtId="1" fontId="20" fillId="42" borderId="7" xfId="0" applyNumberFormat="1" applyFont="1" applyFill="1" applyBorder="1" applyAlignment="1">
      <alignment horizontal="center" vertical="center"/>
    </xf>
    <xf numFmtId="1" fontId="27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>
      <alignment horizontal="center" vertical="center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6" fillId="42" borderId="0" xfId="0" applyNumberFormat="1" applyFont="1" applyFill="1" applyBorder="1" applyAlignment="1">
      <alignment vertical="center" textRotation="180"/>
    </xf>
    <xf numFmtId="3" fontId="27" fillId="42" borderId="7" xfId="0" applyNumberFormat="1" applyFont="1" applyFill="1" applyBorder="1" applyAlignment="1" applyProtection="1">
      <alignment horizontal="center" vertical="center" wrapText="1"/>
    </xf>
    <xf numFmtId="49" fontId="29" fillId="42" borderId="0" xfId="0" applyNumberFormat="1" applyFont="1" applyFill="1" applyBorder="1" applyAlignment="1" applyProtection="1">
      <alignment horizontal="center" vertical="center" wrapText="1"/>
    </xf>
    <xf numFmtId="1" fontId="29" fillId="42" borderId="0" xfId="0" applyNumberFormat="1" applyFont="1" applyFill="1" applyBorder="1" applyAlignment="1" applyProtection="1">
      <alignment horizontal="center" vertical="center" wrapText="1"/>
    </xf>
    <xf numFmtId="3" fontId="29" fillId="42" borderId="0" xfId="0" applyNumberFormat="1" applyFont="1" applyFill="1" applyBorder="1" applyAlignment="1" applyProtection="1">
      <alignment horizontal="left" vertical="center" wrapText="1"/>
    </xf>
    <xf numFmtId="1" fontId="23" fillId="42" borderId="0" xfId="0" applyNumberFormat="1" applyFont="1" applyFill="1" applyBorder="1" applyAlignment="1" applyProtection="1">
      <alignment horizontal="center" vertical="center" wrapText="1"/>
    </xf>
    <xf numFmtId="3" fontId="23" fillId="42" borderId="0" xfId="0" applyNumberFormat="1" applyFont="1" applyFill="1" applyBorder="1" applyAlignment="1" applyProtection="1">
      <alignment horizontal="center" vertical="center" wrapText="1"/>
    </xf>
    <xf numFmtId="3" fontId="23" fillId="42" borderId="0" xfId="0" applyNumberFormat="1" applyFont="1" applyFill="1" applyBorder="1" applyAlignment="1">
      <alignment horizontal="left" vertical="center" wrapText="1"/>
    </xf>
    <xf numFmtId="49" fontId="41" fillId="42" borderId="0" xfId="0" applyNumberFormat="1" applyFont="1" applyFill="1" applyBorder="1" applyAlignment="1"/>
    <xf numFmtId="49" fontId="41" fillId="42" borderId="0" xfId="0" applyNumberFormat="1" applyFont="1" applyFill="1" applyBorder="1" applyAlignment="1">
      <alignment horizontal="center"/>
    </xf>
    <xf numFmtId="0" fontId="41" fillId="42" borderId="0" xfId="0" applyFont="1" applyFill="1" applyBorder="1" applyAlignment="1">
      <alignment horizontal="left" wrapText="1"/>
    </xf>
    <xf numFmtId="4" fontId="41" fillId="42" borderId="0" xfId="0" applyNumberFormat="1" applyFont="1" applyFill="1" applyBorder="1" applyAlignment="1">
      <alignment horizontal="right"/>
    </xf>
    <xf numFmtId="4" fontId="42" fillId="42" borderId="0" xfId="0" applyNumberFormat="1" applyFont="1" applyFill="1" applyAlignment="1"/>
    <xf numFmtId="4" fontId="42" fillId="42" borderId="0" xfId="0" applyNumberFormat="1" applyFont="1" applyFill="1" applyBorder="1" applyAlignment="1">
      <alignment horizontal="right" wrapText="1"/>
    </xf>
    <xf numFmtId="3" fontId="42" fillId="42" borderId="0" xfId="0" applyNumberFormat="1" applyFont="1" applyFill="1" applyBorder="1" applyAlignment="1"/>
    <xf numFmtId="3" fontId="42" fillId="42" borderId="0" xfId="0" applyNumberFormat="1" applyFont="1" applyFill="1" applyAlignment="1"/>
    <xf numFmtId="49" fontId="22" fillId="42" borderId="0" xfId="0" applyNumberFormat="1" applyFont="1" applyFill="1" applyBorder="1" applyAlignment="1" applyProtection="1">
      <alignment horizontal="center"/>
    </xf>
    <xf numFmtId="3" fontId="22" fillId="42" borderId="0" xfId="0" applyNumberFormat="1" applyFont="1" applyFill="1" applyBorder="1" applyAlignment="1" applyProtection="1">
      <alignment horizontal="center"/>
    </xf>
    <xf numFmtId="3" fontId="22" fillId="42" borderId="0" xfId="0" applyNumberFormat="1" applyFont="1" applyFill="1" applyBorder="1" applyAlignment="1" applyProtection="1">
      <alignment horizontal="left" wrapText="1"/>
    </xf>
    <xf numFmtId="2" fontId="22" fillId="42" borderId="0" xfId="0" applyNumberFormat="1" applyFont="1" applyFill="1" applyBorder="1" applyAlignment="1" applyProtection="1">
      <alignment horizontal="center"/>
    </xf>
    <xf numFmtId="2" fontId="22" fillId="42" borderId="12" xfId="0" applyNumberFormat="1" applyFont="1" applyFill="1" applyBorder="1" applyAlignment="1" applyProtection="1">
      <alignment horizontal="right" wrapText="1"/>
    </xf>
    <xf numFmtId="4" fontId="22" fillId="42" borderId="22" xfId="0" applyNumberFormat="1" applyFont="1" applyFill="1" applyBorder="1" applyAlignment="1">
      <alignment horizontal="center"/>
    </xf>
    <xf numFmtId="4" fontId="22" fillId="42" borderId="24" xfId="0" applyNumberFormat="1" applyFont="1" applyFill="1" applyBorder="1" applyAlignment="1">
      <alignment horizontal="center"/>
    </xf>
    <xf numFmtId="2" fontId="1" fillId="42" borderId="0" xfId="0" applyNumberFormat="1" applyFont="1" applyFill="1" applyBorder="1"/>
    <xf numFmtId="3" fontId="22" fillId="42" borderId="13" xfId="0" applyNumberFormat="1" applyFont="1" applyFill="1" applyBorder="1" applyAlignment="1" applyProtection="1">
      <alignment horizontal="right" wrapText="1"/>
    </xf>
    <xf numFmtId="4" fontId="22" fillId="42" borderId="14" xfId="0" applyNumberFormat="1" applyFont="1" applyFill="1" applyBorder="1" applyAlignment="1">
      <alignment horizontal="center"/>
    </xf>
    <xf numFmtId="49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center"/>
    </xf>
    <xf numFmtId="3" fontId="23" fillId="42" borderId="13" xfId="0" applyNumberFormat="1" applyFont="1" applyFill="1" applyBorder="1" applyAlignment="1" applyProtection="1">
      <alignment horizontal="right" wrapText="1"/>
    </xf>
    <xf numFmtId="4" fontId="23" fillId="42" borderId="14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left"/>
    </xf>
    <xf numFmtId="3" fontId="44" fillId="42" borderId="0" xfId="0" applyNumberFormat="1" applyFont="1" applyFill="1" applyBorder="1"/>
    <xf numFmtId="4" fontId="25" fillId="42" borderId="14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0" fontId="26" fillId="42" borderId="0" xfId="0" applyFont="1" applyFill="1" applyBorder="1"/>
    <xf numFmtId="0" fontId="20" fillId="42" borderId="0" xfId="0" applyFont="1" applyFill="1" applyBorder="1"/>
    <xf numFmtId="49" fontId="45" fillId="42" borderId="0" xfId="0" applyNumberFormat="1" applyFont="1" applyFill="1" applyBorder="1" applyAlignment="1" applyProtection="1"/>
    <xf numFmtId="4" fontId="45" fillId="42" borderId="0" xfId="0" applyNumberFormat="1" applyFont="1" applyFill="1" applyBorder="1" applyAlignment="1">
      <alignment horizontal="center"/>
    </xf>
    <xf numFmtId="49" fontId="23" fillId="42" borderId="0" xfId="0" applyNumberFormat="1" applyFont="1" applyFill="1" applyBorder="1" applyAlignment="1" applyProtection="1">
      <alignment horizontal="center" vertical="center" wrapText="1"/>
    </xf>
    <xf numFmtId="4" fontId="22" fillId="42" borderId="17" xfId="0" applyNumberFormat="1" applyFont="1" applyFill="1" applyBorder="1" applyAlignment="1">
      <alignment horizontal="center"/>
    </xf>
    <xf numFmtId="4" fontId="22" fillId="42" borderId="18" xfId="0" applyNumberFormat="1" applyFont="1" applyFill="1" applyBorder="1" applyAlignment="1">
      <alignment horizontal="center"/>
    </xf>
    <xf numFmtId="2" fontId="22" fillId="42" borderId="0" xfId="0" applyNumberFormat="1" applyFont="1" applyFill="1" applyBorder="1"/>
    <xf numFmtId="4" fontId="22" fillId="42" borderId="27" xfId="0" applyNumberFormat="1" applyFont="1" applyFill="1" applyBorder="1" applyAlignment="1">
      <alignment horizontal="center"/>
    </xf>
    <xf numFmtId="4" fontId="22" fillId="42" borderId="28" xfId="0" applyNumberFormat="1" applyFont="1" applyFill="1" applyBorder="1" applyAlignment="1">
      <alignment horizontal="center"/>
    </xf>
    <xf numFmtId="4" fontId="22" fillId="42" borderId="29" xfId="0" applyNumberFormat="1" applyFont="1" applyFill="1" applyBorder="1" applyAlignment="1">
      <alignment horizontal="center"/>
    </xf>
    <xf numFmtId="2" fontId="22" fillId="42" borderId="0" xfId="0" applyNumberFormat="1" applyFont="1" applyFill="1" applyBorder="1" applyAlignment="1" applyProtection="1">
      <alignment horizontal="right" vertical="center" wrapText="1"/>
    </xf>
    <xf numFmtId="4" fontId="22" fillId="42" borderId="25" xfId="0" applyNumberFormat="1" applyFont="1" applyFill="1" applyBorder="1" applyAlignment="1">
      <alignment horizontal="left"/>
    </xf>
    <xf numFmtId="4" fontId="23" fillId="42" borderId="9" xfId="0" applyNumberFormat="1" applyFont="1" applyFill="1" applyBorder="1" applyAlignment="1">
      <alignment horizontal="center"/>
    </xf>
    <xf numFmtId="3" fontId="23" fillId="42" borderId="15" xfId="0" applyNumberFormat="1" applyFont="1" applyFill="1" applyBorder="1" applyAlignment="1" applyProtection="1">
      <alignment horizontal="right" wrapText="1"/>
    </xf>
    <xf numFmtId="4" fontId="22" fillId="42" borderId="16" xfId="0" applyNumberFormat="1" applyFont="1" applyFill="1" applyBorder="1" applyAlignment="1">
      <alignment horizontal="center"/>
    </xf>
    <xf numFmtId="3" fontId="1" fillId="42" borderId="0" xfId="0" applyNumberFormat="1" applyFont="1" applyFill="1" applyBorder="1" applyAlignment="1">
      <alignment horizontal="left"/>
    </xf>
    <xf numFmtId="4" fontId="22" fillId="42" borderId="9" xfId="0" applyNumberFormat="1" applyFont="1" applyFill="1" applyBorder="1" applyAlignment="1">
      <alignment horizontal="center"/>
    </xf>
    <xf numFmtId="4" fontId="20" fillId="42" borderId="0" xfId="0" applyNumberFormat="1" applyFont="1" applyFill="1" applyBorder="1"/>
    <xf numFmtId="0" fontId="20" fillId="42" borderId="0" xfId="0" applyFont="1" applyFill="1" applyBorder="1" applyAlignment="1">
      <alignment horizontal="right"/>
    </xf>
    <xf numFmtId="3" fontId="22" fillId="42" borderId="0" xfId="0" applyNumberFormat="1" applyFont="1" applyFill="1" applyBorder="1" applyAlignment="1" applyProtection="1">
      <alignment horizontal="center" wrapText="1"/>
    </xf>
    <xf numFmtId="4" fontId="22" fillId="42" borderId="0" xfId="0" applyNumberFormat="1" applyFont="1" applyFill="1" applyBorder="1" applyAlignment="1">
      <alignment horizontal="center" vertical="center"/>
    </xf>
    <xf numFmtId="4" fontId="22" fillId="42" borderId="0" xfId="0" applyNumberFormat="1" applyFont="1" applyFill="1" applyBorder="1" applyAlignment="1">
      <alignment horizontal="center" vertical="center" wrapText="1"/>
    </xf>
    <xf numFmtId="4" fontId="26" fillId="42" borderId="0" xfId="0" applyNumberFormat="1" applyFont="1" applyFill="1" applyBorder="1" applyAlignment="1">
      <alignment horizontal="center"/>
    </xf>
    <xf numFmtId="4" fontId="27" fillId="42" borderId="7" xfId="0" applyNumberFormat="1" applyFont="1" applyFill="1" applyBorder="1" applyAlignment="1" applyProtection="1">
      <alignment horizontal="center" vertical="center" wrapText="1"/>
    </xf>
    <xf numFmtId="3" fontId="26" fillId="42" borderId="10" xfId="0" applyNumberFormat="1" applyFont="1" applyFill="1" applyBorder="1" applyAlignment="1">
      <alignment horizontal="center" vertical="center" textRotation="180"/>
    </xf>
    <xf numFmtId="4" fontId="23" fillId="42" borderId="20" xfId="0" applyNumberFormat="1" applyFont="1" applyFill="1" applyBorder="1" applyAlignment="1">
      <alignment horizontal="center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25" fillId="42" borderId="7" xfId="0" applyNumberFormat="1" applyFont="1" applyFill="1" applyBorder="1" applyAlignment="1">
      <alignment horizontal="center"/>
    </xf>
    <xf numFmtId="4" fontId="22" fillId="42" borderId="13" xfId="0" applyNumberFormat="1" applyFont="1" applyFill="1" applyBorder="1" applyAlignment="1">
      <alignment horizontal="center"/>
    </xf>
    <xf numFmtId="4" fontId="22" fillId="42" borderId="7" xfId="0" applyNumberFormat="1" applyFont="1" applyFill="1" applyBorder="1" applyAlignment="1">
      <alignment horizontal="center"/>
    </xf>
    <xf numFmtId="4" fontId="43" fillId="42" borderId="0" xfId="0" applyNumberFormat="1" applyFont="1" applyFill="1" applyAlignment="1">
      <alignment horizontal="left" indent="1"/>
    </xf>
    <xf numFmtId="4" fontId="22" fillId="42" borderId="8" xfId="0" applyNumberFormat="1" applyFont="1" applyFill="1" applyBorder="1" applyAlignment="1">
      <alignment horizontal="center"/>
    </xf>
    <xf numFmtId="4" fontId="43" fillId="42" borderId="0" xfId="0" applyNumberFormat="1" applyFont="1" applyFill="1" applyAlignment="1">
      <alignment vertical="center"/>
    </xf>
    <xf numFmtId="49" fontId="20" fillId="42" borderId="0" xfId="0" applyNumberFormat="1" applyFont="1" applyFill="1" applyBorder="1" applyAlignment="1">
      <alignment horizontal="center" vertical="center"/>
    </xf>
    <xf numFmtId="0" fontId="20" fillId="42" borderId="0" xfId="0" applyNumberFormat="1" applyFont="1" applyFill="1" applyBorder="1" applyAlignment="1" applyProtection="1"/>
    <xf numFmtId="0" fontId="20" fillId="42" borderId="0" xfId="0" applyNumberFormat="1" applyFont="1" applyFill="1" applyBorder="1" applyAlignment="1" applyProtection="1">
      <alignment wrapText="1"/>
    </xf>
    <xf numFmtId="49" fontId="30" fillId="42" borderId="0" xfId="0" applyNumberFormat="1" applyFont="1" applyFill="1" applyBorder="1" applyAlignment="1">
      <alignment horizontal="center" vertical="center"/>
    </xf>
    <xf numFmtId="0" fontId="30" fillId="42" borderId="0" xfId="0" applyFont="1" applyFill="1" applyBorder="1" applyAlignment="1">
      <alignment horizontal="center"/>
    </xf>
    <xf numFmtId="0" fontId="30" fillId="42" borderId="0" xfId="0" applyFont="1" applyFill="1" applyBorder="1" applyAlignment="1">
      <alignment horizontal="center" wrapText="1"/>
    </xf>
    <xf numFmtId="4" fontId="30" fillId="42" borderId="0" xfId="0" applyNumberFormat="1" applyFont="1" applyFill="1" applyBorder="1"/>
    <xf numFmtId="0" fontId="30" fillId="42" borderId="0" xfId="0" applyFont="1" applyFill="1" applyBorder="1"/>
    <xf numFmtId="0" fontId="27" fillId="42" borderId="0" xfId="0" applyFont="1" applyFill="1" applyBorder="1"/>
    <xf numFmtId="4" fontId="23" fillId="42" borderId="7" xfId="0" applyNumberFormat="1" applyFont="1" applyFill="1" applyBorder="1" applyAlignment="1" applyProtection="1">
      <alignment horizontal="center" vertical="center" wrapText="1"/>
    </xf>
    <xf numFmtId="49" fontId="27" fillId="42" borderId="7" xfId="0" applyNumberFormat="1" applyFont="1" applyFill="1" applyBorder="1" applyAlignment="1">
      <alignment horizontal="center" vertical="center"/>
    </xf>
    <xf numFmtId="0" fontId="27" fillId="42" borderId="7" xfId="0" applyFont="1" applyFill="1" applyBorder="1" applyAlignment="1">
      <alignment vertical="center" wrapText="1"/>
    </xf>
    <xf numFmtId="4" fontId="27" fillId="42" borderId="7" xfId="0" applyNumberFormat="1" applyFont="1" applyFill="1" applyBorder="1" applyAlignment="1">
      <alignment horizontal="right"/>
    </xf>
    <xf numFmtId="4" fontId="20" fillId="42" borderId="7" xfId="0" applyNumberFormat="1" applyFont="1" applyFill="1" applyBorder="1" applyAlignment="1">
      <alignment horizontal="right"/>
    </xf>
    <xf numFmtId="1" fontId="28" fillId="42" borderId="7" xfId="0" applyNumberFormat="1" applyFont="1" applyFill="1" applyBorder="1" applyAlignment="1">
      <alignment horizontal="center" vertical="center"/>
    </xf>
    <xf numFmtId="0" fontId="28" fillId="42" borderId="7" xfId="0" applyFont="1" applyFill="1" applyBorder="1" applyAlignment="1">
      <alignment horizontal="left" vertical="center" wrapText="1"/>
    </xf>
    <xf numFmtId="4" fontId="28" fillId="42" borderId="7" xfId="0" applyNumberFormat="1" applyFont="1" applyFill="1" applyBorder="1" applyAlignment="1">
      <alignment horizontal="right"/>
    </xf>
    <xf numFmtId="0" fontId="28" fillId="42" borderId="0" xfId="0" applyFont="1" applyFill="1" applyBorder="1"/>
    <xf numFmtId="1" fontId="27" fillId="42" borderId="7" xfId="0" applyNumberFormat="1" applyFont="1" applyFill="1" applyBorder="1" applyAlignment="1">
      <alignment horizontal="center" vertical="center"/>
    </xf>
    <xf numFmtId="1" fontId="29" fillId="42" borderId="7" xfId="0" applyNumberFormat="1" applyFont="1" applyFill="1" applyBorder="1" applyAlignment="1">
      <alignment horizontal="center" vertical="center"/>
    </xf>
    <xf numFmtId="0" fontId="29" fillId="42" borderId="7" xfId="0" applyFont="1" applyFill="1" applyBorder="1" applyAlignment="1">
      <alignment horizontal="left" vertical="center" wrapText="1"/>
    </xf>
    <xf numFmtId="4" fontId="29" fillId="42" borderId="7" xfId="0" applyNumberFormat="1" applyFont="1" applyFill="1" applyBorder="1" applyAlignment="1">
      <alignment horizontal="right"/>
    </xf>
    <xf numFmtId="0" fontId="29" fillId="42" borderId="0" xfId="0" applyFont="1" applyFill="1" applyBorder="1"/>
    <xf numFmtId="3" fontId="20" fillId="42" borderId="7" xfId="0" applyNumberFormat="1" applyFont="1" applyFill="1" applyBorder="1" applyAlignment="1">
      <alignment vertical="center" wrapText="1"/>
    </xf>
    <xf numFmtId="3" fontId="29" fillId="42" borderId="7" xfId="0" applyNumberFormat="1" applyFont="1" applyFill="1" applyBorder="1" applyAlignment="1">
      <alignment vertical="center" wrapText="1"/>
    </xf>
    <xf numFmtId="49" fontId="28" fillId="42" borderId="7" xfId="0" applyNumberFormat="1" applyFont="1" applyFill="1" applyBorder="1" applyAlignment="1">
      <alignment horizontal="center" vertical="center"/>
    </xf>
    <xf numFmtId="3" fontId="28" fillId="42" borderId="7" xfId="0" applyNumberFormat="1" applyFont="1" applyFill="1" applyBorder="1" applyAlignment="1">
      <alignment vertical="center" wrapText="1"/>
    </xf>
    <xf numFmtId="1" fontId="20" fillId="42" borderId="7" xfId="0" applyNumberFormat="1" applyFont="1" applyFill="1" applyBorder="1" applyAlignment="1" applyProtection="1">
      <alignment horizontal="center" vertical="center"/>
    </xf>
    <xf numFmtId="1" fontId="27" fillId="42" borderId="7" xfId="0" applyNumberFormat="1" applyFont="1" applyFill="1" applyBorder="1" applyAlignment="1">
      <alignment horizontal="left" vertical="center" wrapText="1"/>
    </xf>
    <xf numFmtId="0" fontId="27" fillId="42" borderId="7" xfId="0" applyFont="1" applyFill="1" applyBorder="1" applyAlignment="1">
      <alignment horizontal="left" vertical="center" wrapText="1"/>
    </xf>
    <xf numFmtId="1" fontId="29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horizontal="left" vertical="top" wrapText="1"/>
    </xf>
    <xf numFmtId="0" fontId="26" fillId="42" borderId="10" xfId="0" applyFont="1" applyFill="1" applyBorder="1" applyAlignment="1">
      <alignment horizontal="center" vertical="center" textRotation="180"/>
    </xf>
    <xf numFmtId="4" fontId="29" fillId="42" borderId="7" xfId="0" applyNumberFormat="1" applyFont="1" applyFill="1" applyBorder="1" applyAlignment="1">
      <alignment horizontal="center" vertical="center" wrapText="1"/>
    </xf>
    <xf numFmtId="3" fontId="29" fillId="42" borderId="7" xfId="0" applyNumberFormat="1" applyFont="1" applyFill="1" applyBorder="1" applyAlignment="1">
      <alignment horizontal="center" vertical="center" wrapText="1"/>
    </xf>
    <xf numFmtId="49" fontId="27" fillId="42" borderId="7" xfId="0" applyNumberFormat="1" applyFont="1" applyFill="1" applyBorder="1" applyAlignment="1">
      <alignment horizontal="left" vertical="center" wrapText="1"/>
    </xf>
    <xf numFmtId="4" fontId="28" fillId="42" borderId="7" xfId="0" applyNumberFormat="1" applyFont="1" applyFill="1" applyBorder="1" applyAlignment="1">
      <alignment horizontal="center" vertical="center" wrapText="1"/>
    </xf>
    <xf numFmtId="3" fontId="27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/>
    </xf>
    <xf numFmtId="0" fontId="26" fillId="42" borderId="0" xfId="0" applyFont="1" applyFill="1" applyBorder="1" applyAlignment="1">
      <alignment vertical="center" textRotation="180"/>
    </xf>
    <xf numFmtId="49" fontId="29" fillId="42" borderId="7" xfId="0" applyNumberFormat="1" applyFont="1" applyFill="1" applyBorder="1" applyAlignment="1">
      <alignment horizontal="center" vertical="center"/>
    </xf>
    <xf numFmtId="1" fontId="29" fillId="42" borderId="0" xfId="0" applyNumberFormat="1" applyFont="1" applyFill="1" applyBorder="1" applyAlignment="1">
      <alignment horizontal="center" vertical="center"/>
    </xf>
    <xf numFmtId="4" fontId="29" fillId="42" borderId="0" xfId="0" applyNumberFormat="1" applyFont="1" applyFill="1" applyBorder="1" applyAlignment="1">
      <alignment horizontal="right"/>
    </xf>
    <xf numFmtId="4" fontId="46" fillId="42" borderId="0" xfId="0" applyNumberFormat="1" applyFont="1" applyFill="1" applyBorder="1" applyAlignment="1">
      <alignment horizontal="center"/>
    </xf>
    <xf numFmtId="0" fontId="26" fillId="42" borderId="0" xfId="0" applyFont="1" applyFill="1" applyBorder="1" applyAlignment="1">
      <alignment horizontal="center" vertical="center" textRotation="180"/>
    </xf>
    <xf numFmtId="3" fontId="47" fillId="42" borderId="0" xfId="0" applyNumberFormat="1" applyFont="1" applyFill="1" applyBorder="1"/>
    <xf numFmtId="4" fontId="47" fillId="42" borderId="0" xfId="0" applyNumberFormat="1" applyFont="1" applyFill="1" applyBorder="1" applyAlignment="1">
      <alignment horizontal="center"/>
    </xf>
    <xf numFmtId="0" fontId="20" fillId="42" borderId="0" xfId="0" applyFont="1" applyFill="1" applyBorder="1" applyAlignment="1">
      <alignment horizontal="center"/>
    </xf>
    <xf numFmtId="0" fontId="20" fillId="42" borderId="0" xfId="0" applyFont="1" applyFill="1" applyBorder="1" applyAlignment="1">
      <alignment horizontal="center" wrapText="1"/>
    </xf>
    <xf numFmtId="3" fontId="26" fillId="42" borderId="0" xfId="0" applyNumberFormat="1" applyFont="1" applyFill="1" applyBorder="1" applyAlignment="1">
      <alignment horizontal="center" vertical="center" textRotation="180"/>
    </xf>
    <xf numFmtId="3" fontId="26" fillId="42" borderId="10" xfId="0" applyNumberFormat="1" applyFont="1" applyFill="1" applyBorder="1" applyAlignment="1">
      <alignment horizontal="center" vertical="center" textRotation="180"/>
    </xf>
    <xf numFmtId="0" fontId="26" fillId="42" borderId="10" xfId="0" applyFont="1" applyFill="1" applyBorder="1" applyAlignment="1">
      <alignment horizontal="center" vertical="center" textRotation="180"/>
    </xf>
    <xf numFmtId="0" fontId="26" fillId="42" borderId="0" xfId="0" applyFont="1" applyFill="1" applyBorder="1" applyAlignment="1">
      <alignment horizontal="center" vertical="center" textRotation="180"/>
    </xf>
    <xf numFmtId="3" fontId="27" fillId="42" borderId="7" xfId="0" applyNumberFormat="1" applyFont="1" applyFill="1" applyBorder="1" applyAlignment="1" applyProtection="1">
      <alignment horizontal="center" vertical="center" wrapText="1"/>
    </xf>
    <xf numFmtId="4" fontId="27" fillId="42" borderId="7" xfId="0" applyNumberFormat="1" applyFont="1" applyFill="1" applyBorder="1"/>
    <xf numFmtId="4" fontId="25" fillId="42" borderId="13" xfId="0" applyNumberFormat="1" applyFont="1" applyFill="1" applyBorder="1" applyAlignment="1">
      <alignment horizontal="center"/>
    </xf>
    <xf numFmtId="4" fontId="25" fillId="42" borderId="7" xfId="0" applyNumberFormat="1" applyFont="1" applyFill="1" applyBorder="1" applyAlignment="1">
      <alignment horizontal="center"/>
    </xf>
    <xf numFmtId="4" fontId="22" fillId="42" borderId="26" xfId="0" applyNumberFormat="1" applyFont="1" applyFill="1" applyBorder="1" applyAlignment="1">
      <alignment horizontal="left"/>
    </xf>
    <xf numFmtId="3" fontId="47" fillId="42" borderId="0" xfId="0" applyNumberFormat="1" applyFont="1" applyFill="1" applyBorder="1" applyAlignment="1" applyProtection="1">
      <alignment horizontal="left" vertical="top" wrapText="1"/>
    </xf>
    <xf numFmtId="3" fontId="47" fillId="42" borderId="0" xfId="0" applyNumberFormat="1" applyFont="1" applyFill="1" applyBorder="1" applyAlignment="1" applyProtection="1">
      <alignment horizontal="center" vertical="top" wrapText="1"/>
    </xf>
    <xf numFmtId="4" fontId="22" fillId="42" borderId="13" xfId="0" applyNumberFormat="1" applyFont="1" applyFill="1" applyBorder="1" applyAlignment="1">
      <alignment horizontal="center"/>
    </xf>
    <xf numFmtId="4" fontId="22" fillId="42" borderId="7" xfId="0" applyNumberFormat="1" applyFont="1" applyFill="1" applyBorder="1" applyAlignment="1">
      <alignment horizontal="center"/>
    </xf>
    <xf numFmtId="3" fontId="26" fillId="42" borderId="0" xfId="0" applyNumberFormat="1" applyFont="1" applyFill="1" applyBorder="1" applyAlignment="1">
      <alignment horizontal="center" vertical="center" textRotation="180"/>
    </xf>
    <xf numFmtId="3" fontId="26" fillId="42" borderId="10" xfId="0" applyNumberFormat="1" applyFont="1" applyFill="1" applyBorder="1" applyAlignment="1">
      <alignment horizontal="center" vertical="center" textRotation="180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22" fillId="42" borderId="19" xfId="0" applyNumberFormat="1" applyFont="1" applyFill="1" applyBorder="1" applyAlignment="1">
      <alignment horizontal="center"/>
    </xf>
    <xf numFmtId="4" fontId="22" fillId="42" borderId="11" xfId="0" applyNumberFormat="1" applyFont="1" applyFill="1" applyBorder="1" applyAlignment="1">
      <alignment horizontal="center"/>
    </xf>
    <xf numFmtId="4" fontId="23" fillId="42" borderId="15" xfId="0" applyNumberFormat="1" applyFont="1" applyFill="1" applyBorder="1" applyAlignment="1">
      <alignment horizontal="center"/>
    </xf>
    <xf numFmtId="4" fontId="23" fillId="42" borderId="20" xfId="0" applyNumberFormat="1" applyFont="1" applyFill="1" applyBorder="1" applyAlignment="1">
      <alignment horizontal="center"/>
    </xf>
    <xf numFmtId="4" fontId="43" fillId="42" borderId="0" xfId="0" applyNumberFormat="1" applyFont="1" applyFill="1" applyAlignment="1">
      <alignment horizontal="left" indent="1"/>
    </xf>
    <xf numFmtId="3" fontId="35" fillId="42" borderId="0" xfId="0" applyNumberFormat="1" applyFont="1" applyFill="1" applyBorder="1" applyAlignment="1" applyProtection="1">
      <alignment horizontal="center" vertical="top" wrapText="1"/>
    </xf>
    <xf numFmtId="49" fontId="23" fillId="42" borderId="7" xfId="0" applyNumberFormat="1" applyFont="1" applyFill="1" applyBorder="1" applyAlignment="1" applyProtection="1">
      <alignment horizontal="center" vertical="center" wrapText="1"/>
    </xf>
    <xf numFmtId="3" fontId="23" fillId="42" borderId="7" xfId="0" applyNumberFormat="1" applyFont="1" applyFill="1" applyBorder="1" applyAlignment="1" applyProtection="1">
      <alignment horizontal="center" vertical="center" wrapText="1"/>
    </xf>
    <xf numFmtId="4" fontId="38" fillId="42" borderId="7" xfId="0" applyNumberFormat="1" applyFont="1" applyFill="1" applyBorder="1" applyAlignment="1" applyProtection="1">
      <alignment horizontal="center" vertical="center" wrapText="1"/>
    </xf>
    <xf numFmtId="4" fontId="39" fillId="42" borderId="7" xfId="0" applyNumberFormat="1" applyFont="1" applyFill="1" applyBorder="1" applyAlignment="1" applyProtection="1">
      <alignment horizontal="center" vertical="center" wrapText="1"/>
    </xf>
    <xf numFmtId="4" fontId="27" fillId="42" borderId="7" xfId="0" applyNumberFormat="1" applyFont="1" applyFill="1" applyBorder="1" applyAlignment="1" applyProtection="1">
      <alignment horizontal="center" vertical="center" wrapText="1"/>
    </xf>
    <xf numFmtId="4" fontId="23" fillId="42" borderId="19" xfId="0" applyNumberFormat="1" applyFont="1" applyFill="1" applyBorder="1" applyAlignment="1">
      <alignment horizontal="center"/>
    </xf>
    <xf numFmtId="4" fontId="23" fillId="42" borderId="11" xfId="0" applyNumberFormat="1" applyFont="1" applyFill="1" applyBorder="1" applyAlignment="1">
      <alignment horizontal="center"/>
    </xf>
    <xf numFmtId="49" fontId="37" fillId="42" borderId="0" xfId="0" applyNumberFormat="1" applyFont="1" applyFill="1" applyAlignment="1" applyProtection="1">
      <alignment horizontal="center"/>
    </xf>
    <xf numFmtId="4" fontId="43" fillId="42" borderId="0" xfId="0" applyNumberFormat="1" applyFont="1" applyFill="1" applyAlignment="1"/>
    <xf numFmtId="0" fontId="34" fillId="42" borderId="0" xfId="0" applyNumberFormat="1" applyFont="1" applyFill="1" applyAlignment="1" applyProtection="1">
      <alignment horizontal="center" vertical="top"/>
    </xf>
    <xf numFmtId="2" fontId="22" fillId="42" borderId="9" xfId="0" applyNumberFormat="1" applyFont="1" applyFill="1" applyBorder="1" applyAlignment="1" applyProtection="1">
      <alignment horizontal="right" vertical="center" wrapText="1"/>
    </xf>
    <xf numFmtId="2" fontId="22" fillId="42" borderId="21" xfId="0" applyNumberFormat="1" applyFont="1" applyFill="1" applyBorder="1" applyAlignment="1" applyProtection="1">
      <alignment horizontal="right" vertical="center" wrapText="1"/>
    </xf>
    <xf numFmtId="4" fontId="22" fillId="42" borderId="23" xfId="0" applyNumberFormat="1" applyFont="1" applyFill="1" applyBorder="1" applyAlignment="1">
      <alignment horizontal="center"/>
    </xf>
    <xf numFmtId="4" fontId="22" fillId="42" borderId="8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 applyProtection="1">
      <alignment horizontal="center" vertical="center" wrapText="1"/>
    </xf>
    <xf numFmtId="49" fontId="37" fillId="42" borderId="0" xfId="0" applyNumberFormat="1" applyFont="1" applyFill="1" applyAlignment="1" applyProtection="1">
      <alignment horizontal="center" vertical="center"/>
    </xf>
    <xf numFmtId="0" fontId="36" fillId="42" borderId="0" xfId="0" applyNumberFormat="1" applyFont="1" applyFill="1" applyBorder="1" applyAlignment="1" applyProtection="1">
      <alignment horizontal="center" vertical="top" wrapText="1"/>
    </xf>
    <xf numFmtId="3" fontId="27" fillId="42" borderId="7" xfId="0" applyNumberFormat="1" applyFont="1" applyFill="1" applyBorder="1" applyAlignment="1" applyProtection="1">
      <alignment horizontal="center" vertical="center" wrapText="1"/>
    </xf>
    <xf numFmtId="0" fontId="26" fillId="42" borderId="10" xfId="0" applyFont="1" applyFill="1" applyBorder="1" applyAlignment="1">
      <alignment horizontal="center" vertical="center" textRotation="180"/>
    </xf>
    <xf numFmtId="0" fontId="26" fillId="42" borderId="0" xfId="0" applyFont="1" applyFill="1" applyBorder="1" applyAlignment="1">
      <alignment horizontal="center" vertical="center" textRotation="180"/>
    </xf>
    <xf numFmtId="49" fontId="26" fillId="42" borderId="0" xfId="0" applyNumberFormat="1" applyFont="1" applyFill="1" applyBorder="1" applyAlignment="1" applyProtection="1"/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FD1460"/>
  <sheetViews>
    <sheetView showGridLines="0" showZeros="0" view="pageBreakPreview" topLeftCell="D1" zoomScale="66" zoomScaleNormal="82" zoomScaleSheetLayoutView="66" workbookViewId="0">
      <selection activeCell="K4" sqref="K4:P4"/>
    </sheetView>
  </sheetViews>
  <sheetFormatPr defaultColWidth="9.1640625" defaultRowHeight="15" x14ac:dyDescent="0.25"/>
  <cols>
    <col min="1" max="1" width="16.1640625" style="12" customWidth="1"/>
    <col min="2" max="2" width="15.33203125" style="13" customWidth="1"/>
    <col min="3" max="3" width="14.6640625" style="13" customWidth="1"/>
    <col min="4" max="4" width="62" style="14" customWidth="1"/>
    <col min="5" max="5" width="22.33203125" style="1" customWidth="1"/>
    <col min="6" max="6" width="22.5" style="1" customWidth="1"/>
    <col min="7" max="7" width="22.83203125" style="1" customWidth="1"/>
    <col min="8" max="8" width="22.5" style="1" customWidth="1"/>
    <col min="9" max="9" width="22.1640625" style="1" customWidth="1"/>
    <col min="10" max="10" width="22.33203125" style="1" customWidth="1"/>
    <col min="11" max="11" width="21.6640625" style="1" customWidth="1"/>
    <col min="12" max="12" width="21.1640625" style="1" customWidth="1"/>
    <col min="13" max="13" width="19.5" style="1" customWidth="1"/>
    <col min="14" max="14" width="17.1640625" style="1" customWidth="1"/>
    <col min="15" max="15" width="23.6640625" style="1" customWidth="1"/>
    <col min="16" max="16" width="27.83203125" style="121" customWidth="1"/>
    <col min="17" max="17" width="6.6640625" style="70" customWidth="1"/>
    <col min="18" max="18" width="21" style="16" customWidth="1"/>
    <col min="19" max="525" width="9.1640625" style="16"/>
    <col min="526" max="16384" width="9.1640625" style="17"/>
  </cols>
  <sheetData>
    <row r="1" spans="1:525" ht="26.25" customHeight="1" x14ac:dyDescent="0.4">
      <c r="K1" s="15" t="s">
        <v>196</v>
      </c>
      <c r="P1" s="1"/>
      <c r="Q1" s="201"/>
    </row>
    <row r="2" spans="1:525" ht="26.25" customHeight="1" x14ac:dyDescent="0.25">
      <c r="K2" s="138" t="s">
        <v>194</v>
      </c>
      <c r="L2" s="138"/>
      <c r="M2" s="138"/>
      <c r="N2" s="138"/>
      <c r="O2" s="138"/>
      <c r="P2" s="138"/>
      <c r="Q2" s="201"/>
    </row>
    <row r="3" spans="1:525" ht="26.25" customHeight="1" x14ac:dyDescent="0.25">
      <c r="K3" s="138" t="s">
        <v>195</v>
      </c>
      <c r="L3" s="138"/>
      <c r="M3" s="138"/>
      <c r="N3" s="138"/>
      <c r="O3" s="138"/>
      <c r="P3" s="138"/>
      <c r="Q3" s="201"/>
    </row>
    <row r="4" spans="1:525" ht="26.25" customHeight="1" x14ac:dyDescent="0.4">
      <c r="K4" s="219" t="s">
        <v>202</v>
      </c>
      <c r="L4" s="219"/>
      <c r="M4" s="219"/>
      <c r="N4" s="219"/>
      <c r="O4" s="219"/>
      <c r="P4" s="219"/>
      <c r="Q4" s="201"/>
    </row>
    <row r="5" spans="1:525" ht="26.25" customHeight="1" x14ac:dyDescent="0.4">
      <c r="K5" s="209"/>
      <c r="L5" s="209"/>
      <c r="M5" s="209"/>
      <c r="N5" s="209"/>
      <c r="O5" s="209"/>
      <c r="P5" s="209"/>
      <c r="Q5" s="201"/>
    </row>
    <row r="6" spans="1:525" ht="26.25" customHeight="1" x14ac:dyDescent="0.4">
      <c r="K6" s="136"/>
      <c r="L6" s="136"/>
      <c r="M6" s="136"/>
      <c r="N6" s="136"/>
      <c r="O6" s="136"/>
      <c r="P6" s="136"/>
      <c r="Q6" s="201"/>
    </row>
    <row r="7" spans="1:525" ht="26.25" customHeight="1" x14ac:dyDescent="0.4">
      <c r="K7" s="209"/>
      <c r="L7" s="209"/>
      <c r="M7" s="209"/>
      <c r="N7" s="209"/>
      <c r="O7" s="209"/>
      <c r="P7" s="209"/>
      <c r="Q7" s="201"/>
    </row>
    <row r="8" spans="1:525" ht="60" customHeight="1" x14ac:dyDescent="0.4">
      <c r="K8" s="15"/>
      <c r="L8" s="15"/>
      <c r="M8" s="15"/>
      <c r="N8" s="15"/>
      <c r="O8" s="15"/>
      <c r="P8" s="15"/>
      <c r="Q8" s="201"/>
    </row>
    <row r="9" spans="1:525" s="19" customFormat="1" ht="71.25" customHeight="1" x14ac:dyDescent="0.3">
      <c r="A9" s="210" t="s">
        <v>193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0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</row>
    <row r="10" spans="1:525" s="19" customFormat="1" ht="23.25" customHeight="1" x14ac:dyDescent="0.35">
      <c r="A10" s="218" t="s">
        <v>177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01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</row>
    <row r="11" spans="1:525" s="19" customFormat="1" ht="19.5" customHeight="1" x14ac:dyDescent="0.3">
      <c r="A11" s="220" t="s">
        <v>118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1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</row>
    <row r="12" spans="1:525" s="25" customFormat="1" ht="22.5" customHeight="1" x14ac:dyDescent="0.3">
      <c r="A12" s="20"/>
      <c r="B12" s="21"/>
      <c r="C12" s="21"/>
      <c r="D12" s="2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3" t="s">
        <v>72</v>
      </c>
      <c r="Q12" s="201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</row>
    <row r="13" spans="1:525" s="27" customFormat="1" ht="20.25" customHeight="1" x14ac:dyDescent="0.2">
      <c r="A13" s="211" t="s">
        <v>68</v>
      </c>
      <c r="B13" s="212" t="s">
        <v>69</v>
      </c>
      <c r="C13" s="212" t="s">
        <v>65</v>
      </c>
      <c r="D13" s="212" t="s">
        <v>70</v>
      </c>
      <c r="E13" s="214" t="s">
        <v>48</v>
      </c>
      <c r="F13" s="214"/>
      <c r="G13" s="214"/>
      <c r="H13" s="214"/>
      <c r="I13" s="214"/>
      <c r="J13" s="214" t="s">
        <v>49</v>
      </c>
      <c r="K13" s="214"/>
      <c r="L13" s="214"/>
      <c r="M13" s="214"/>
      <c r="N13" s="214"/>
      <c r="O13" s="214"/>
      <c r="P13" s="214" t="s">
        <v>50</v>
      </c>
      <c r="Q13" s="201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</row>
    <row r="14" spans="1:525" s="27" customFormat="1" ht="19.5" customHeight="1" x14ac:dyDescent="0.2">
      <c r="A14" s="211"/>
      <c r="B14" s="212"/>
      <c r="C14" s="212"/>
      <c r="D14" s="212"/>
      <c r="E14" s="215" t="s">
        <v>66</v>
      </c>
      <c r="F14" s="215" t="s">
        <v>51</v>
      </c>
      <c r="G14" s="213" t="s">
        <v>52</v>
      </c>
      <c r="H14" s="213"/>
      <c r="I14" s="215" t="s">
        <v>53</v>
      </c>
      <c r="J14" s="215" t="s">
        <v>66</v>
      </c>
      <c r="K14" s="215" t="s">
        <v>67</v>
      </c>
      <c r="L14" s="215" t="s">
        <v>51</v>
      </c>
      <c r="M14" s="213" t="s">
        <v>52</v>
      </c>
      <c r="N14" s="213"/>
      <c r="O14" s="215" t="s">
        <v>53</v>
      </c>
      <c r="P14" s="214"/>
      <c r="Q14" s="201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</row>
    <row r="15" spans="1:525" s="27" customFormat="1" ht="72.75" customHeight="1" x14ac:dyDescent="0.2">
      <c r="A15" s="211"/>
      <c r="B15" s="212"/>
      <c r="C15" s="212"/>
      <c r="D15" s="212"/>
      <c r="E15" s="215"/>
      <c r="F15" s="215"/>
      <c r="G15" s="128" t="s">
        <v>54</v>
      </c>
      <c r="H15" s="128" t="s">
        <v>55</v>
      </c>
      <c r="I15" s="215"/>
      <c r="J15" s="215"/>
      <c r="K15" s="215"/>
      <c r="L15" s="215"/>
      <c r="M15" s="128" t="s">
        <v>54</v>
      </c>
      <c r="N15" s="128" t="s">
        <v>55</v>
      </c>
      <c r="O15" s="215"/>
      <c r="P15" s="214"/>
      <c r="Q15" s="201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</row>
    <row r="16" spans="1:525" s="32" customFormat="1" ht="24" customHeight="1" x14ac:dyDescent="0.25">
      <c r="A16" s="28" t="s">
        <v>36</v>
      </c>
      <c r="B16" s="29"/>
      <c r="C16" s="29"/>
      <c r="D16" s="30" t="s">
        <v>4</v>
      </c>
      <c r="E16" s="3">
        <v>348206418</v>
      </c>
      <c r="F16" s="3">
        <v>257146418</v>
      </c>
      <c r="G16" s="3">
        <v>130003300</v>
      </c>
      <c r="H16" s="3">
        <v>16907500</v>
      </c>
      <c r="I16" s="3">
        <v>91060000</v>
      </c>
      <c r="J16" s="3">
        <v>58219520</v>
      </c>
      <c r="K16" s="3">
        <v>57542180</v>
      </c>
      <c r="L16" s="3">
        <v>677340</v>
      </c>
      <c r="M16" s="3">
        <v>345344</v>
      </c>
      <c r="N16" s="3">
        <v>103112</v>
      </c>
      <c r="O16" s="3">
        <v>57542180</v>
      </c>
      <c r="P16" s="3">
        <v>406425938</v>
      </c>
      <c r="Q16" s="20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</row>
    <row r="17" spans="1:525" s="32" customFormat="1" ht="24" customHeight="1" x14ac:dyDescent="0.25">
      <c r="A17" s="28"/>
      <c r="B17" s="29"/>
      <c r="C17" s="29"/>
      <c r="D17" s="176" t="s">
        <v>191</v>
      </c>
      <c r="E17" s="3">
        <f>SUM(E20)</f>
        <v>610000</v>
      </c>
      <c r="F17" s="3">
        <f t="shared" ref="F17:P17" si="0">SUM(F20)</f>
        <v>610000</v>
      </c>
      <c r="G17" s="3">
        <f t="shared" si="0"/>
        <v>0</v>
      </c>
      <c r="H17" s="3">
        <f t="shared" si="0"/>
        <v>0</v>
      </c>
      <c r="I17" s="3">
        <f t="shared" si="0"/>
        <v>0</v>
      </c>
      <c r="J17" s="3">
        <f t="shared" si="0"/>
        <v>1350000</v>
      </c>
      <c r="K17" s="3">
        <f t="shared" si="0"/>
        <v>1350000</v>
      </c>
      <c r="L17" s="3">
        <f t="shared" si="0"/>
        <v>0</v>
      </c>
      <c r="M17" s="3">
        <f t="shared" si="0"/>
        <v>0</v>
      </c>
      <c r="N17" s="3">
        <f t="shared" si="0"/>
        <v>0</v>
      </c>
      <c r="O17" s="3">
        <f t="shared" si="0"/>
        <v>1350000</v>
      </c>
      <c r="P17" s="3">
        <f t="shared" si="0"/>
        <v>1960000</v>
      </c>
      <c r="Q17" s="20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</row>
    <row r="18" spans="1:525" s="32" customFormat="1" ht="15.75" x14ac:dyDescent="0.25">
      <c r="A18" s="28"/>
      <c r="B18" s="29"/>
      <c r="C18" s="29"/>
      <c r="D18" s="176" t="s">
        <v>192</v>
      </c>
      <c r="E18" s="3">
        <f>SUM(E21)</f>
        <v>348816418</v>
      </c>
      <c r="F18" s="3">
        <f t="shared" ref="F18:P18" si="1">SUM(F21)</f>
        <v>257756418</v>
      </c>
      <c r="G18" s="3">
        <f t="shared" si="1"/>
        <v>130003300</v>
      </c>
      <c r="H18" s="3">
        <f t="shared" si="1"/>
        <v>16907500</v>
      </c>
      <c r="I18" s="3">
        <f t="shared" si="1"/>
        <v>91060000</v>
      </c>
      <c r="J18" s="3">
        <f t="shared" si="1"/>
        <v>59569520</v>
      </c>
      <c r="K18" s="3">
        <f t="shared" si="1"/>
        <v>58892180</v>
      </c>
      <c r="L18" s="3">
        <f t="shared" si="1"/>
        <v>677340</v>
      </c>
      <c r="M18" s="3">
        <f t="shared" si="1"/>
        <v>345344</v>
      </c>
      <c r="N18" s="3">
        <f t="shared" si="1"/>
        <v>103112</v>
      </c>
      <c r="O18" s="3">
        <f t="shared" si="1"/>
        <v>58892180</v>
      </c>
      <c r="P18" s="3">
        <f t="shared" si="1"/>
        <v>408385938</v>
      </c>
      <c r="Q18" s="20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</row>
    <row r="19" spans="1:525" s="37" customFormat="1" ht="22.5" customHeight="1" x14ac:dyDescent="0.25">
      <c r="A19" s="33" t="s">
        <v>37</v>
      </c>
      <c r="B19" s="34"/>
      <c r="C19" s="34"/>
      <c r="D19" s="35" t="s">
        <v>4</v>
      </c>
      <c r="E19" s="4">
        <v>348206418</v>
      </c>
      <c r="F19" s="4">
        <v>257146418</v>
      </c>
      <c r="G19" s="4">
        <v>130003300</v>
      </c>
      <c r="H19" s="4">
        <v>16907500</v>
      </c>
      <c r="I19" s="4">
        <v>91060000</v>
      </c>
      <c r="J19" s="4">
        <v>58219520</v>
      </c>
      <c r="K19" s="4">
        <v>57542180</v>
      </c>
      <c r="L19" s="4">
        <v>677340</v>
      </c>
      <c r="M19" s="4">
        <v>345344</v>
      </c>
      <c r="N19" s="4">
        <v>103112</v>
      </c>
      <c r="O19" s="4">
        <v>57542180</v>
      </c>
      <c r="P19" s="4">
        <v>406425938</v>
      </c>
      <c r="Q19" s="201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</row>
    <row r="20" spans="1:525" s="37" customFormat="1" ht="15.75" x14ac:dyDescent="0.25">
      <c r="A20" s="33"/>
      <c r="B20" s="34"/>
      <c r="C20" s="34"/>
      <c r="D20" s="67" t="s">
        <v>191</v>
      </c>
      <c r="E20" s="4">
        <f>SUM(E23+E26+E29)</f>
        <v>610000</v>
      </c>
      <c r="F20" s="4">
        <f t="shared" ref="F20:P20" si="2">SUM(F23+F26+F29)</f>
        <v>610000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1350000</v>
      </c>
      <c r="K20" s="4">
        <f t="shared" si="2"/>
        <v>1350000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1350000</v>
      </c>
      <c r="P20" s="4">
        <f t="shared" si="2"/>
        <v>1960000</v>
      </c>
      <c r="Q20" s="201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</row>
    <row r="21" spans="1:525" s="37" customFormat="1" ht="21" customHeight="1" x14ac:dyDescent="0.25">
      <c r="A21" s="33"/>
      <c r="B21" s="34"/>
      <c r="C21" s="34"/>
      <c r="D21" s="67" t="s">
        <v>192</v>
      </c>
      <c r="E21" s="4">
        <f>SUM(E19:E20)</f>
        <v>348816418</v>
      </c>
      <c r="F21" s="4">
        <f t="shared" ref="F21:P21" si="3">SUM(F19:F20)</f>
        <v>257756418</v>
      </c>
      <c r="G21" s="4">
        <f t="shared" si="3"/>
        <v>130003300</v>
      </c>
      <c r="H21" s="4">
        <f t="shared" si="3"/>
        <v>16907500</v>
      </c>
      <c r="I21" s="4">
        <f t="shared" si="3"/>
        <v>91060000</v>
      </c>
      <c r="J21" s="4">
        <f t="shared" si="3"/>
        <v>59569520</v>
      </c>
      <c r="K21" s="4">
        <f t="shared" si="3"/>
        <v>58892180</v>
      </c>
      <c r="L21" s="4">
        <f t="shared" si="3"/>
        <v>677340</v>
      </c>
      <c r="M21" s="4">
        <f t="shared" si="3"/>
        <v>345344</v>
      </c>
      <c r="N21" s="4">
        <f t="shared" si="3"/>
        <v>103112</v>
      </c>
      <c r="O21" s="4">
        <f t="shared" si="3"/>
        <v>58892180</v>
      </c>
      <c r="P21" s="4">
        <f t="shared" si="3"/>
        <v>408385938</v>
      </c>
      <c r="Q21" s="201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/>
      <c r="LB21" s="36"/>
      <c r="LC21" s="36"/>
      <c r="LD21" s="36"/>
      <c r="LE21" s="36"/>
      <c r="LF21" s="36"/>
      <c r="LG21" s="36"/>
      <c r="LH21" s="36"/>
      <c r="LI21" s="36"/>
      <c r="LJ21" s="36"/>
      <c r="LK21" s="36"/>
      <c r="LL21" s="36"/>
      <c r="LM21" s="36"/>
      <c r="LN21" s="36"/>
      <c r="LO21" s="36"/>
      <c r="LP21" s="36"/>
      <c r="LQ21" s="36"/>
      <c r="LR21" s="36"/>
      <c r="LS21" s="36"/>
      <c r="LT21" s="36"/>
      <c r="LU21" s="36"/>
      <c r="LV21" s="36"/>
      <c r="LW21" s="36"/>
      <c r="LX21" s="36"/>
      <c r="LY21" s="36"/>
      <c r="LZ21" s="36"/>
      <c r="MA21" s="36"/>
      <c r="MB21" s="36"/>
      <c r="MC21" s="36"/>
      <c r="MD21" s="36"/>
      <c r="ME21" s="36"/>
      <c r="MF21" s="36"/>
      <c r="MG21" s="36"/>
      <c r="MH21" s="36"/>
      <c r="MI21" s="36"/>
      <c r="MJ21" s="36"/>
      <c r="MK21" s="36"/>
      <c r="ML21" s="36"/>
      <c r="MM21" s="36"/>
      <c r="MN21" s="36"/>
      <c r="MO21" s="36"/>
      <c r="MP21" s="36"/>
      <c r="MQ21" s="36"/>
      <c r="MR21" s="36"/>
      <c r="MS21" s="36"/>
      <c r="MT21" s="36"/>
      <c r="MU21" s="36"/>
      <c r="MV21" s="36"/>
      <c r="MW21" s="36"/>
      <c r="MX21" s="36"/>
      <c r="MY21" s="36"/>
      <c r="MZ21" s="36"/>
      <c r="NA21" s="36"/>
      <c r="NB21" s="36"/>
      <c r="NC21" s="36"/>
      <c r="ND21" s="36"/>
      <c r="NE21" s="36"/>
      <c r="NF21" s="36"/>
      <c r="NG21" s="36"/>
      <c r="NH21" s="36"/>
      <c r="NI21" s="36"/>
      <c r="NJ21" s="36"/>
      <c r="NK21" s="36"/>
      <c r="NL21" s="36"/>
      <c r="NM21" s="36"/>
      <c r="NN21" s="36"/>
      <c r="NO21" s="36"/>
      <c r="NP21" s="36"/>
      <c r="NQ21" s="36"/>
      <c r="NR21" s="36"/>
      <c r="NS21" s="36"/>
      <c r="NT21" s="36"/>
      <c r="NU21" s="36"/>
      <c r="NV21" s="36"/>
      <c r="NW21" s="36"/>
      <c r="NX21" s="36"/>
      <c r="NY21" s="36"/>
      <c r="NZ21" s="36"/>
      <c r="OA21" s="36"/>
      <c r="OB21" s="36"/>
      <c r="OC21" s="36"/>
      <c r="OD21" s="36"/>
      <c r="OE21" s="36"/>
      <c r="OF21" s="36"/>
      <c r="OG21" s="36"/>
      <c r="OH21" s="36"/>
      <c r="OI21" s="36"/>
      <c r="OJ21" s="36"/>
      <c r="OK21" s="36"/>
      <c r="OL21" s="36"/>
      <c r="OM21" s="36"/>
      <c r="ON21" s="36"/>
      <c r="OO21" s="36"/>
      <c r="OP21" s="36"/>
      <c r="OQ21" s="36"/>
      <c r="OR21" s="36"/>
      <c r="OS21" s="36"/>
      <c r="OT21" s="36"/>
      <c r="OU21" s="36"/>
      <c r="OV21" s="36"/>
      <c r="OW21" s="36"/>
      <c r="OX21" s="36"/>
      <c r="OY21" s="36"/>
      <c r="OZ21" s="36"/>
      <c r="PA21" s="36"/>
      <c r="PB21" s="36"/>
      <c r="PC21" s="36"/>
      <c r="PD21" s="36"/>
      <c r="PE21" s="36"/>
      <c r="PF21" s="36"/>
      <c r="PG21" s="36"/>
      <c r="PH21" s="36"/>
      <c r="PI21" s="36"/>
      <c r="PJ21" s="36"/>
      <c r="PK21" s="36"/>
      <c r="PL21" s="36"/>
      <c r="PM21" s="36"/>
      <c r="PN21" s="36"/>
      <c r="PO21" s="36"/>
      <c r="PP21" s="36"/>
      <c r="PQ21" s="36"/>
      <c r="PR21" s="36"/>
      <c r="PS21" s="36"/>
      <c r="PT21" s="36"/>
      <c r="PU21" s="36"/>
      <c r="PV21" s="36"/>
      <c r="PW21" s="36"/>
      <c r="PX21" s="36"/>
      <c r="PY21" s="36"/>
      <c r="PZ21" s="36"/>
      <c r="QA21" s="36"/>
      <c r="QB21" s="36"/>
      <c r="QC21" s="36"/>
      <c r="QD21" s="36"/>
      <c r="QE21" s="36"/>
      <c r="QF21" s="36"/>
      <c r="QG21" s="36"/>
      <c r="QH21" s="36"/>
      <c r="QI21" s="36"/>
      <c r="QJ21" s="36"/>
      <c r="QK21" s="36"/>
      <c r="QL21" s="36"/>
      <c r="QM21" s="36"/>
      <c r="QN21" s="36"/>
      <c r="QO21" s="36"/>
      <c r="QP21" s="36"/>
      <c r="QQ21" s="36"/>
      <c r="QR21" s="36"/>
      <c r="QS21" s="36"/>
      <c r="QT21" s="36"/>
      <c r="QU21" s="36"/>
      <c r="QV21" s="36"/>
      <c r="QW21" s="36"/>
      <c r="QX21" s="36"/>
      <c r="QY21" s="36"/>
      <c r="QZ21" s="36"/>
      <c r="RA21" s="36"/>
      <c r="RB21" s="36"/>
      <c r="RC21" s="36"/>
      <c r="RD21" s="36"/>
      <c r="RE21" s="36"/>
      <c r="RF21" s="36"/>
      <c r="RG21" s="36"/>
      <c r="RH21" s="36"/>
      <c r="RI21" s="36"/>
      <c r="RJ21" s="36"/>
      <c r="RK21" s="36"/>
      <c r="RL21" s="36"/>
      <c r="RM21" s="36"/>
      <c r="RN21" s="36"/>
      <c r="RO21" s="36"/>
      <c r="RP21" s="36"/>
      <c r="RQ21" s="36"/>
      <c r="RR21" s="36"/>
      <c r="RS21" s="36"/>
      <c r="RT21" s="36"/>
      <c r="RU21" s="36"/>
      <c r="RV21" s="36"/>
      <c r="RW21" s="36"/>
      <c r="RX21" s="36"/>
      <c r="RY21" s="36"/>
      <c r="RZ21" s="36"/>
      <c r="SA21" s="36"/>
      <c r="SB21" s="36"/>
      <c r="SC21" s="36"/>
      <c r="SD21" s="36"/>
      <c r="SE21" s="36"/>
      <c r="SF21" s="36"/>
      <c r="SG21" s="36"/>
      <c r="SH21" s="36"/>
      <c r="SI21" s="36"/>
      <c r="SJ21" s="36"/>
      <c r="SK21" s="36"/>
      <c r="SL21" s="36"/>
      <c r="SM21" s="36"/>
      <c r="SN21" s="36"/>
      <c r="SO21" s="36"/>
      <c r="SP21" s="36"/>
      <c r="SQ21" s="36"/>
      <c r="SR21" s="36"/>
      <c r="SS21" s="36"/>
      <c r="ST21" s="36"/>
      <c r="SU21" s="36"/>
      <c r="SV21" s="36"/>
      <c r="SW21" s="36"/>
      <c r="SX21" s="36"/>
      <c r="SY21" s="36"/>
      <c r="SZ21" s="36"/>
      <c r="TA21" s="36"/>
      <c r="TB21" s="36"/>
      <c r="TC21" s="36"/>
      <c r="TD21" s="36"/>
      <c r="TE21" s="36"/>
    </row>
    <row r="22" spans="1:525" s="42" customFormat="1" ht="21.75" customHeight="1" x14ac:dyDescent="0.25">
      <c r="A22" s="38" t="s">
        <v>122</v>
      </c>
      <c r="B22" s="39">
        <v>3133</v>
      </c>
      <c r="C22" s="39">
        <v>1040</v>
      </c>
      <c r="D22" s="43" t="str">
        <f>'дод 6'!C65</f>
        <v>Інші заходи та заклади молодіжної політики</v>
      </c>
      <c r="E22" s="5">
        <v>6227600</v>
      </c>
      <c r="F22" s="5">
        <v>6227600</v>
      </c>
      <c r="G22" s="5">
        <v>3587200</v>
      </c>
      <c r="H22" s="5">
        <v>1085700</v>
      </c>
      <c r="I22" s="5"/>
      <c r="J22" s="5">
        <v>10000</v>
      </c>
      <c r="K22" s="5"/>
      <c r="L22" s="5">
        <v>10000</v>
      </c>
      <c r="M22" s="5"/>
      <c r="N22" s="5">
        <v>3500</v>
      </c>
      <c r="O22" s="5"/>
      <c r="P22" s="5">
        <v>6237600</v>
      </c>
      <c r="Q22" s="20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</row>
    <row r="23" spans="1:525" s="42" customFormat="1" ht="21.75" customHeight="1" x14ac:dyDescent="0.25">
      <c r="A23" s="38"/>
      <c r="B23" s="39"/>
      <c r="C23" s="39"/>
      <c r="D23" s="43" t="s">
        <v>191</v>
      </c>
      <c r="E23" s="5">
        <f t="shared" ref="E23" si="4">F23+I23</f>
        <v>70000</v>
      </c>
      <c r="F23" s="5">
        <v>70000</v>
      </c>
      <c r="G23" s="5"/>
      <c r="H23" s="5"/>
      <c r="I23" s="5"/>
      <c r="J23" s="5">
        <f t="shared" ref="J23" si="5">L23+O23</f>
        <v>0</v>
      </c>
      <c r="K23" s="5"/>
      <c r="L23" s="5"/>
      <c r="M23" s="5"/>
      <c r="N23" s="5"/>
      <c r="O23" s="5"/>
      <c r="P23" s="5">
        <f t="shared" ref="P23" si="6">E23+J23</f>
        <v>70000</v>
      </c>
      <c r="Q23" s="188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</row>
    <row r="24" spans="1:525" s="42" customFormat="1" ht="21.75" customHeight="1" x14ac:dyDescent="0.25">
      <c r="A24" s="38"/>
      <c r="B24" s="39"/>
      <c r="C24" s="39"/>
      <c r="D24" s="43" t="s">
        <v>192</v>
      </c>
      <c r="E24" s="5">
        <f>SUM(E22:E23)</f>
        <v>6297600</v>
      </c>
      <c r="F24" s="5">
        <f t="shared" ref="F24:P24" si="7">SUM(F22:F23)</f>
        <v>6297600</v>
      </c>
      <c r="G24" s="5">
        <f t="shared" si="7"/>
        <v>3587200</v>
      </c>
      <c r="H24" s="5">
        <f t="shared" si="7"/>
        <v>1085700</v>
      </c>
      <c r="I24" s="5">
        <f t="shared" si="7"/>
        <v>0</v>
      </c>
      <c r="J24" s="5">
        <f t="shared" si="7"/>
        <v>10000</v>
      </c>
      <c r="K24" s="5">
        <f t="shared" si="7"/>
        <v>0</v>
      </c>
      <c r="L24" s="5">
        <f t="shared" si="7"/>
        <v>10000</v>
      </c>
      <c r="M24" s="5">
        <f t="shared" si="7"/>
        <v>0</v>
      </c>
      <c r="N24" s="5">
        <f t="shared" si="7"/>
        <v>3500</v>
      </c>
      <c r="O24" s="5">
        <f t="shared" si="7"/>
        <v>0</v>
      </c>
      <c r="P24" s="5">
        <f t="shared" si="7"/>
        <v>6307600</v>
      </c>
      <c r="Q24" s="188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41"/>
      <c r="NG24" s="41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</row>
    <row r="25" spans="1:525" s="42" customFormat="1" ht="17.25" customHeight="1" x14ac:dyDescent="0.25">
      <c r="A25" s="49" t="s">
        <v>129</v>
      </c>
      <c r="B25" s="50">
        <f>'дод 6'!A109</f>
        <v>8240</v>
      </c>
      <c r="C25" s="50" t="str">
        <f>'дод 6'!B109</f>
        <v>0380</v>
      </c>
      <c r="D25" s="52" t="str">
        <f>'дод 6'!C109</f>
        <v>Заходи та роботи з територіальної оборони</v>
      </c>
      <c r="E25" s="5">
        <f t="shared" ref="E25:E26" si="8">F25+I25</f>
        <v>22706200</v>
      </c>
      <c r="F25" s="5">
        <v>22706200</v>
      </c>
      <c r="G25" s="5"/>
      <c r="H25" s="5">
        <v>5530100</v>
      </c>
      <c r="I25" s="5"/>
      <c r="J25" s="5">
        <f t="shared" ref="J25:J26" si="9">L25+O25</f>
        <v>0</v>
      </c>
      <c r="K25" s="5"/>
      <c r="L25" s="5"/>
      <c r="M25" s="5"/>
      <c r="N25" s="5"/>
      <c r="O25" s="5"/>
      <c r="P25" s="5">
        <f t="shared" ref="P25:P26" si="10">E25+J25</f>
        <v>22706200</v>
      </c>
      <c r="Q25" s="202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41"/>
      <c r="NG25" s="41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</row>
    <row r="26" spans="1:525" s="42" customFormat="1" ht="17.25" customHeight="1" x14ac:dyDescent="0.25">
      <c r="A26" s="49"/>
      <c r="B26" s="50"/>
      <c r="C26" s="50"/>
      <c r="D26" s="52" t="s">
        <v>191</v>
      </c>
      <c r="E26" s="5">
        <f t="shared" si="8"/>
        <v>0</v>
      </c>
      <c r="F26" s="5"/>
      <c r="G26" s="5"/>
      <c r="H26" s="5"/>
      <c r="I26" s="5"/>
      <c r="J26" s="5">
        <f t="shared" si="9"/>
        <v>750000</v>
      </c>
      <c r="K26" s="5">
        <v>750000</v>
      </c>
      <c r="L26" s="5"/>
      <c r="M26" s="5"/>
      <c r="N26" s="5"/>
      <c r="O26" s="5">
        <v>750000</v>
      </c>
      <c r="P26" s="5">
        <f t="shared" si="10"/>
        <v>750000</v>
      </c>
      <c r="Q26" s="202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</row>
    <row r="27" spans="1:525" s="42" customFormat="1" ht="17.25" customHeight="1" x14ac:dyDescent="0.25">
      <c r="A27" s="49"/>
      <c r="B27" s="50"/>
      <c r="C27" s="50"/>
      <c r="D27" s="52" t="s">
        <v>192</v>
      </c>
      <c r="E27" s="5">
        <f>SUM(E25:E26)</f>
        <v>22706200</v>
      </c>
      <c r="F27" s="5">
        <f t="shared" ref="F27" si="11">SUM(F25:F26)</f>
        <v>22706200</v>
      </c>
      <c r="G27" s="5">
        <f t="shared" ref="G27" si="12">SUM(G25:G26)</f>
        <v>0</v>
      </c>
      <c r="H27" s="5">
        <f t="shared" ref="H27" si="13">SUM(H25:H26)</f>
        <v>5530100</v>
      </c>
      <c r="I27" s="5">
        <f t="shared" ref="I27" si="14">SUM(I25:I26)</f>
        <v>0</v>
      </c>
      <c r="J27" s="5">
        <f t="shared" ref="J27" si="15">SUM(J25:J26)</f>
        <v>750000</v>
      </c>
      <c r="K27" s="5">
        <f t="shared" ref="K27" si="16">SUM(K25:K26)</f>
        <v>750000</v>
      </c>
      <c r="L27" s="5">
        <f t="shared" ref="L27" si="17">SUM(L25:L26)</f>
        <v>0</v>
      </c>
      <c r="M27" s="5">
        <f t="shared" ref="M27" si="18">SUM(M25:M26)</f>
        <v>0</v>
      </c>
      <c r="N27" s="5">
        <f t="shared" ref="N27" si="19">SUM(N25:N26)</f>
        <v>0</v>
      </c>
      <c r="O27" s="5">
        <f t="shared" ref="O27" si="20">SUM(O25:O26)</f>
        <v>750000</v>
      </c>
      <c r="P27" s="5">
        <f t="shared" ref="P27" si="21">SUM(P25:P26)</f>
        <v>23456200</v>
      </c>
      <c r="Q27" s="202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</row>
    <row r="28" spans="1:525" s="42" customFormat="1" ht="47.25" customHeight="1" x14ac:dyDescent="0.25">
      <c r="A28" s="49" t="s">
        <v>75</v>
      </c>
      <c r="B28" s="50">
        <v>9800</v>
      </c>
      <c r="C28" s="49" t="s">
        <v>6</v>
      </c>
      <c r="D28" s="40" t="s">
        <v>74</v>
      </c>
      <c r="E28" s="5">
        <f>F28+I28</f>
        <v>0</v>
      </c>
      <c r="F28" s="5"/>
      <c r="G28" s="5"/>
      <c r="H28" s="5"/>
      <c r="I28" s="5"/>
      <c r="J28" s="5">
        <f t="shared" ref="J28:J29" si="22">L28+O28</f>
        <v>19170000</v>
      </c>
      <c r="K28" s="5">
        <v>19170000</v>
      </c>
      <c r="L28" s="5"/>
      <c r="M28" s="5"/>
      <c r="N28" s="5"/>
      <c r="O28" s="5">
        <v>19170000</v>
      </c>
      <c r="P28" s="5">
        <f t="shared" ref="P28:P29" si="23">E28+J28</f>
        <v>19170000</v>
      </c>
      <c r="Q28" s="202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</row>
    <row r="29" spans="1:525" s="42" customFormat="1" ht="21.75" customHeight="1" x14ac:dyDescent="0.25">
      <c r="A29" s="38"/>
      <c r="B29" s="39"/>
      <c r="C29" s="39"/>
      <c r="D29" s="43" t="s">
        <v>191</v>
      </c>
      <c r="E29" s="5">
        <f t="shared" ref="E29" si="24">F29+I29</f>
        <v>540000</v>
      </c>
      <c r="F29" s="5">
        <v>540000</v>
      </c>
      <c r="G29" s="5"/>
      <c r="H29" s="5"/>
      <c r="I29" s="5"/>
      <c r="J29" s="5">
        <f t="shared" si="22"/>
        <v>600000</v>
      </c>
      <c r="K29" s="5">
        <v>600000</v>
      </c>
      <c r="L29" s="5"/>
      <c r="M29" s="5"/>
      <c r="N29" s="5"/>
      <c r="O29" s="5">
        <v>600000</v>
      </c>
      <c r="P29" s="5">
        <f t="shared" si="23"/>
        <v>1140000</v>
      </c>
      <c r="Q29" s="202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</row>
    <row r="30" spans="1:525" s="42" customFormat="1" ht="21.75" customHeight="1" x14ac:dyDescent="0.25">
      <c r="A30" s="38"/>
      <c r="B30" s="39"/>
      <c r="C30" s="39"/>
      <c r="D30" s="43" t="s">
        <v>192</v>
      </c>
      <c r="E30" s="5">
        <f>SUM(E28:E29)</f>
        <v>540000</v>
      </c>
      <c r="F30" s="5">
        <f t="shared" ref="F30" si="25">SUM(F28:F29)</f>
        <v>540000</v>
      </c>
      <c r="G30" s="5">
        <f t="shared" ref="G30" si="26">SUM(G28:G29)</f>
        <v>0</v>
      </c>
      <c r="H30" s="5">
        <f t="shared" ref="H30" si="27">SUM(H28:H29)</f>
        <v>0</v>
      </c>
      <c r="I30" s="5">
        <f t="shared" ref="I30" si="28">SUM(I28:I29)</f>
        <v>0</v>
      </c>
      <c r="J30" s="5">
        <f t="shared" ref="J30" si="29">SUM(J28:J29)</f>
        <v>19770000</v>
      </c>
      <c r="K30" s="5">
        <f t="shared" ref="K30" si="30">SUM(K28:K29)</f>
        <v>19770000</v>
      </c>
      <c r="L30" s="5">
        <f t="shared" ref="L30" si="31">SUM(L28:L29)</f>
        <v>0</v>
      </c>
      <c r="M30" s="5">
        <f t="shared" ref="M30" si="32">SUM(M28:M29)</f>
        <v>0</v>
      </c>
      <c r="N30" s="5">
        <f t="shared" ref="N30" si="33">SUM(N28:N29)</f>
        <v>0</v>
      </c>
      <c r="O30" s="5">
        <f t="shared" ref="O30" si="34">SUM(O28:O29)</f>
        <v>19770000</v>
      </c>
      <c r="P30" s="5">
        <f t="shared" ref="P30" si="35">SUM(P28:P29)</f>
        <v>20310000</v>
      </c>
      <c r="Q30" s="202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U30" s="41"/>
      <c r="NV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</row>
    <row r="31" spans="1:525" s="32" customFormat="1" ht="37.5" customHeight="1" x14ac:dyDescent="0.25">
      <c r="A31" s="55" t="s">
        <v>38</v>
      </c>
      <c r="B31" s="56"/>
      <c r="C31" s="56"/>
      <c r="D31" s="57" t="s">
        <v>2</v>
      </c>
      <c r="E31" s="3">
        <v>1495293555</v>
      </c>
      <c r="F31" s="3">
        <v>1495293555</v>
      </c>
      <c r="G31" s="3">
        <v>1033636070</v>
      </c>
      <c r="H31" s="3">
        <v>143172200</v>
      </c>
      <c r="I31" s="3">
        <v>0</v>
      </c>
      <c r="J31" s="3">
        <v>202410326</v>
      </c>
      <c r="K31" s="3">
        <v>100444201</v>
      </c>
      <c r="L31" s="3">
        <v>101674125</v>
      </c>
      <c r="M31" s="3">
        <v>6739662</v>
      </c>
      <c r="N31" s="3">
        <v>5594400</v>
      </c>
      <c r="O31" s="3">
        <v>100736201</v>
      </c>
      <c r="P31" s="3">
        <v>1697703881</v>
      </c>
      <c r="Q31" s="202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/>
      <c r="PC31" s="31"/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/>
      <c r="PU31" s="31"/>
      <c r="PV31" s="31"/>
      <c r="PW31" s="31"/>
      <c r="PX31" s="31"/>
      <c r="PY31" s="31"/>
      <c r="PZ31" s="31"/>
      <c r="QA31" s="31"/>
      <c r="QB31" s="31"/>
      <c r="QC31" s="31"/>
      <c r="QD31" s="31"/>
      <c r="QE31" s="31"/>
      <c r="QF31" s="31"/>
      <c r="QG31" s="31"/>
      <c r="QH31" s="31"/>
      <c r="QI31" s="31"/>
      <c r="QJ31" s="31"/>
      <c r="QK31" s="31"/>
      <c r="QL31" s="31"/>
      <c r="QM31" s="31"/>
      <c r="QN31" s="31"/>
      <c r="QO31" s="31"/>
      <c r="QP31" s="31"/>
      <c r="QQ31" s="31"/>
      <c r="QR31" s="31"/>
      <c r="QS31" s="31"/>
      <c r="QT31" s="31"/>
      <c r="QU31" s="31"/>
      <c r="QV31" s="31"/>
      <c r="QW31" s="31"/>
      <c r="QX31" s="31"/>
      <c r="QY31" s="31"/>
      <c r="QZ31" s="31"/>
      <c r="RA31" s="31"/>
      <c r="RB31" s="31"/>
      <c r="RC31" s="31"/>
      <c r="RD31" s="31"/>
      <c r="RE31" s="31"/>
      <c r="RF31" s="31"/>
      <c r="RG31" s="31"/>
      <c r="RH31" s="31"/>
      <c r="RI31" s="31"/>
      <c r="RJ31" s="31"/>
      <c r="RK31" s="31"/>
      <c r="RL31" s="31"/>
      <c r="RM31" s="31"/>
      <c r="RN31" s="31"/>
      <c r="RO31" s="31"/>
      <c r="RP31" s="31"/>
      <c r="RQ31" s="31"/>
      <c r="RR31" s="31"/>
      <c r="RS31" s="31"/>
      <c r="RT31" s="31"/>
      <c r="RU31" s="31"/>
      <c r="RV31" s="31"/>
      <c r="RW31" s="31"/>
      <c r="RX31" s="31"/>
      <c r="RY31" s="31"/>
      <c r="RZ31" s="31"/>
      <c r="SA31" s="31"/>
      <c r="SB31" s="31"/>
      <c r="SC31" s="31"/>
      <c r="SD31" s="31"/>
      <c r="SE31" s="31"/>
      <c r="SF31" s="31"/>
      <c r="SG31" s="31"/>
      <c r="SH31" s="31"/>
      <c r="SI31" s="31"/>
      <c r="SJ31" s="31"/>
      <c r="SK31" s="31"/>
      <c r="SL31" s="31"/>
      <c r="SM31" s="31"/>
      <c r="SN31" s="31"/>
      <c r="SO31" s="31"/>
      <c r="SP31" s="31"/>
      <c r="SQ31" s="31"/>
      <c r="SR31" s="31"/>
      <c r="SS31" s="31"/>
      <c r="ST31" s="31"/>
      <c r="SU31" s="31"/>
      <c r="SV31" s="31"/>
      <c r="SW31" s="31"/>
      <c r="SX31" s="31"/>
      <c r="SY31" s="31"/>
      <c r="SZ31" s="31"/>
      <c r="TA31" s="31"/>
      <c r="TB31" s="31"/>
      <c r="TC31" s="31"/>
      <c r="TD31" s="31"/>
      <c r="TE31" s="31"/>
    </row>
    <row r="32" spans="1:525" s="32" customFormat="1" ht="15.75" x14ac:dyDescent="0.25">
      <c r="A32" s="55"/>
      <c r="B32" s="56"/>
      <c r="C32" s="56"/>
      <c r="D32" s="57" t="s">
        <v>191</v>
      </c>
      <c r="E32" s="3">
        <f t="shared" ref="E32" si="36">F32+I32</f>
        <v>0</v>
      </c>
      <c r="F32" s="3"/>
      <c r="G32" s="3"/>
      <c r="H32" s="3"/>
      <c r="I32" s="3"/>
      <c r="J32" s="3">
        <f t="shared" ref="J32" si="37">L32+O32</f>
        <v>1000000</v>
      </c>
      <c r="K32" s="3">
        <v>1000000</v>
      </c>
      <c r="L32" s="3"/>
      <c r="M32" s="3"/>
      <c r="N32" s="3"/>
      <c r="O32" s="3">
        <v>1000000</v>
      </c>
      <c r="P32" s="3">
        <f t="shared" ref="P32" si="38">E32+J32</f>
        <v>1000000</v>
      </c>
      <c r="Q32" s="202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1"/>
      <c r="PW32" s="31"/>
      <c r="PX32" s="31"/>
      <c r="PY32" s="31"/>
      <c r="PZ32" s="31"/>
      <c r="QA32" s="31"/>
      <c r="QB32" s="31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  <c r="QQ32" s="31"/>
      <c r="QR32" s="31"/>
      <c r="QS32" s="31"/>
      <c r="QT32" s="31"/>
      <c r="QU32" s="31"/>
      <c r="QV32" s="31"/>
      <c r="QW32" s="31"/>
      <c r="QX32" s="31"/>
      <c r="QY32" s="31"/>
      <c r="QZ32" s="31"/>
      <c r="RA32" s="31"/>
      <c r="RB32" s="31"/>
      <c r="RC32" s="31"/>
      <c r="RD32" s="31"/>
      <c r="RE32" s="31"/>
      <c r="RF32" s="31"/>
      <c r="RG32" s="31"/>
      <c r="RH32" s="31"/>
      <c r="RI32" s="31"/>
      <c r="RJ32" s="31"/>
      <c r="RK32" s="31"/>
      <c r="RL32" s="31"/>
      <c r="RM32" s="31"/>
      <c r="RN32" s="31"/>
      <c r="RO32" s="31"/>
      <c r="RP32" s="31"/>
      <c r="RQ32" s="31"/>
      <c r="RR32" s="31"/>
      <c r="RS32" s="31"/>
      <c r="RT32" s="31"/>
      <c r="RU32" s="31"/>
      <c r="RV32" s="31"/>
      <c r="RW32" s="31"/>
      <c r="RX32" s="31"/>
      <c r="RY32" s="31"/>
      <c r="RZ32" s="31"/>
      <c r="SA32" s="31"/>
      <c r="SB32" s="31"/>
      <c r="SC32" s="31"/>
      <c r="SD32" s="31"/>
      <c r="SE32" s="31"/>
      <c r="SF32" s="31"/>
      <c r="SG32" s="31"/>
      <c r="SH32" s="31"/>
      <c r="SI32" s="31"/>
      <c r="SJ32" s="31"/>
      <c r="SK32" s="31"/>
      <c r="SL32" s="31"/>
      <c r="SM32" s="31"/>
      <c r="SN32" s="31"/>
      <c r="SO32" s="31"/>
      <c r="SP32" s="31"/>
      <c r="SQ32" s="31"/>
      <c r="SR32" s="31"/>
      <c r="SS32" s="31"/>
      <c r="ST32" s="31"/>
      <c r="SU32" s="31"/>
      <c r="SV32" s="31"/>
      <c r="SW32" s="31"/>
      <c r="SX32" s="31"/>
      <c r="SY32" s="31"/>
      <c r="SZ32" s="31"/>
      <c r="TA32" s="31"/>
      <c r="TB32" s="31"/>
      <c r="TC32" s="31"/>
      <c r="TD32" s="31"/>
      <c r="TE32" s="31"/>
    </row>
    <row r="33" spans="1:525" s="32" customFormat="1" ht="15.75" x14ac:dyDescent="0.25">
      <c r="A33" s="55"/>
      <c r="B33" s="56"/>
      <c r="C33" s="56"/>
      <c r="D33" s="57" t="s">
        <v>192</v>
      </c>
      <c r="E33" s="3">
        <f>SUM(E31:E32)</f>
        <v>1495293555</v>
      </c>
      <c r="F33" s="3">
        <f t="shared" ref="F33" si="39">SUM(F31:F32)</f>
        <v>1495293555</v>
      </c>
      <c r="G33" s="3">
        <f t="shared" ref="G33" si="40">SUM(G31:G32)</f>
        <v>1033636070</v>
      </c>
      <c r="H33" s="3">
        <f t="shared" ref="H33" si="41">SUM(H31:H32)</f>
        <v>143172200</v>
      </c>
      <c r="I33" s="3">
        <f t="shared" ref="I33" si="42">SUM(I31:I32)</f>
        <v>0</v>
      </c>
      <c r="J33" s="3">
        <f t="shared" ref="J33" si="43">SUM(J31:J32)</f>
        <v>203410326</v>
      </c>
      <c r="K33" s="3">
        <f t="shared" ref="K33" si="44">SUM(K31:K32)</f>
        <v>101444201</v>
      </c>
      <c r="L33" s="3">
        <f t="shared" ref="L33" si="45">SUM(L31:L32)</f>
        <v>101674125</v>
      </c>
      <c r="M33" s="3">
        <f t="shared" ref="M33" si="46">SUM(M31:M32)</f>
        <v>6739662</v>
      </c>
      <c r="N33" s="3">
        <f t="shared" ref="N33" si="47">SUM(N31:N32)</f>
        <v>5594400</v>
      </c>
      <c r="O33" s="3">
        <f t="shared" ref="O33" si="48">SUM(O31:O32)</f>
        <v>101736201</v>
      </c>
      <c r="P33" s="3">
        <f t="shared" ref="P33" si="49">SUM(P31:P32)</f>
        <v>1698703881</v>
      </c>
      <c r="Q33" s="202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  <c r="OP33" s="31"/>
      <c r="OQ33" s="31"/>
      <c r="OR33" s="31"/>
      <c r="OS33" s="31"/>
      <c r="OT33" s="31"/>
      <c r="OU33" s="31"/>
      <c r="OV33" s="31"/>
      <c r="OW33" s="31"/>
      <c r="OX33" s="31"/>
      <c r="OY33" s="31"/>
      <c r="OZ33" s="31"/>
      <c r="PA33" s="31"/>
      <c r="PB33" s="31"/>
      <c r="PC33" s="31"/>
      <c r="PD33" s="31"/>
      <c r="PE33" s="31"/>
      <c r="PF33" s="31"/>
      <c r="PG33" s="31"/>
      <c r="PH33" s="31"/>
      <c r="PI33" s="31"/>
      <c r="PJ33" s="31"/>
      <c r="PK33" s="31"/>
      <c r="PL33" s="31"/>
      <c r="PM33" s="31"/>
      <c r="PN33" s="31"/>
      <c r="PO33" s="31"/>
      <c r="PP33" s="31"/>
      <c r="PQ33" s="31"/>
      <c r="PR33" s="31"/>
      <c r="PS33" s="31"/>
      <c r="PT33" s="31"/>
      <c r="PU33" s="31"/>
      <c r="PV33" s="31"/>
      <c r="PW33" s="31"/>
      <c r="PX33" s="31"/>
      <c r="PY33" s="31"/>
      <c r="PZ33" s="31"/>
      <c r="QA33" s="31"/>
      <c r="QB33" s="31"/>
      <c r="QC33" s="31"/>
      <c r="QD33" s="31"/>
      <c r="QE33" s="31"/>
      <c r="QF33" s="31"/>
      <c r="QG33" s="31"/>
      <c r="QH33" s="31"/>
      <c r="QI33" s="31"/>
      <c r="QJ33" s="31"/>
      <c r="QK33" s="31"/>
      <c r="QL33" s="31"/>
      <c r="QM33" s="31"/>
      <c r="QN33" s="31"/>
      <c r="QO33" s="31"/>
      <c r="QP33" s="31"/>
      <c r="QQ33" s="31"/>
      <c r="QR33" s="31"/>
      <c r="QS33" s="31"/>
      <c r="QT33" s="31"/>
      <c r="QU33" s="31"/>
      <c r="QV33" s="31"/>
      <c r="QW33" s="31"/>
      <c r="QX33" s="31"/>
      <c r="QY33" s="31"/>
      <c r="QZ33" s="31"/>
      <c r="RA33" s="31"/>
      <c r="RB33" s="31"/>
      <c r="RC33" s="31"/>
      <c r="RD33" s="31"/>
      <c r="RE33" s="31"/>
      <c r="RF33" s="31"/>
      <c r="RG33" s="31"/>
      <c r="RH33" s="31"/>
      <c r="RI33" s="31"/>
      <c r="RJ33" s="31"/>
      <c r="RK33" s="31"/>
      <c r="RL33" s="31"/>
      <c r="RM33" s="31"/>
      <c r="RN33" s="31"/>
      <c r="RO33" s="31"/>
      <c r="RP33" s="31"/>
      <c r="RQ33" s="31"/>
      <c r="RR33" s="31"/>
      <c r="RS33" s="31"/>
      <c r="RT33" s="31"/>
      <c r="RU33" s="31"/>
      <c r="RV33" s="31"/>
      <c r="RW33" s="31"/>
      <c r="RX33" s="31"/>
      <c r="RY33" s="31"/>
      <c r="RZ33" s="31"/>
      <c r="SA33" s="31"/>
      <c r="SB33" s="31"/>
      <c r="SC33" s="31"/>
      <c r="SD33" s="31"/>
      <c r="SE33" s="31"/>
      <c r="SF33" s="31"/>
      <c r="SG33" s="31"/>
      <c r="SH33" s="31"/>
      <c r="SI33" s="31"/>
      <c r="SJ33" s="31"/>
      <c r="SK33" s="31"/>
      <c r="SL33" s="31"/>
      <c r="SM33" s="31"/>
      <c r="SN33" s="31"/>
      <c r="SO33" s="31"/>
      <c r="SP33" s="31"/>
      <c r="SQ33" s="31"/>
      <c r="SR33" s="31"/>
      <c r="SS33" s="31"/>
      <c r="ST33" s="31"/>
      <c r="SU33" s="31"/>
      <c r="SV33" s="31"/>
      <c r="SW33" s="31"/>
      <c r="SX33" s="31"/>
      <c r="SY33" s="31"/>
      <c r="SZ33" s="31"/>
      <c r="TA33" s="31"/>
      <c r="TB33" s="31"/>
      <c r="TC33" s="31"/>
      <c r="TD33" s="31"/>
      <c r="TE33" s="31"/>
    </row>
    <row r="34" spans="1:525" s="37" customFormat="1" ht="33" customHeight="1" x14ac:dyDescent="0.25">
      <c r="A34" s="58" t="s">
        <v>39</v>
      </c>
      <c r="B34" s="59"/>
      <c r="C34" s="59"/>
      <c r="D34" s="35" t="s">
        <v>175</v>
      </c>
      <c r="E34" s="4">
        <v>1495293555</v>
      </c>
      <c r="F34" s="4">
        <v>1495293555</v>
      </c>
      <c r="G34" s="4">
        <v>1033636070</v>
      </c>
      <c r="H34" s="4">
        <v>143172200</v>
      </c>
      <c r="I34" s="4">
        <v>0</v>
      </c>
      <c r="J34" s="4">
        <v>202410326</v>
      </c>
      <c r="K34" s="4">
        <v>100444201</v>
      </c>
      <c r="L34" s="4">
        <v>101674125</v>
      </c>
      <c r="M34" s="4">
        <v>6739662</v>
      </c>
      <c r="N34" s="4">
        <v>5594400</v>
      </c>
      <c r="O34" s="4">
        <v>100736201</v>
      </c>
      <c r="P34" s="4">
        <v>1697703881</v>
      </c>
      <c r="Q34" s="202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  <c r="QC34" s="36"/>
      <c r="QD34" s="36"/>
      <c r="QE34" s="36"/>
      <c r="QF34" s="36"/>
      <c r="QG34" s="36"/>
      <c r="QH34" s="36"/>
      <c r="QI34" s="36"/>
      <c r="QJ34" s="36"/>
      <c r="QK34" s="36"/>
      <c r="QL34" s="36"/>
      <c r="QM34" s="36"/>
      <c r="QN34" s="36"/>
      <c r="QO34" s="36"/>
      <c r="QP34" s="36"/>
      <c r="QQ34" s="36"/>
      <c r="QR34" s="36"/>
      <c r="QS34" s="36"/>
      <c r="QT34" s="36"/>
      <c r="QU34" s="36"/>
      <c r="QV34" s="36"/>
      <c r="QW34" s="36"/>
      <c r="QX34" s="36"/>
      <c r="QY34" s="36"/>
      <c r="QZ34" s="36"/>
      <c r="RA34" s="36"/>
      <c r="RB34" s="36"/>
      <c r="RC34" s="36"/>
      <c r="RD34" s="36"/>
      <c r="RE34" s="36"/>
      <c r="RF34" s="36"/>
      <c r="RG34" s="36"/>
      <c r="RH34" s="36"/>
      <c r="RI34" s="36"/>
      <c r="RJ34" s="36"/>
      <c r="RK34" s="36"/>
      <c r="RL34" s="36"/>
      <c r="RM34" s="36"/>
      <c r="RN34" s="36"/>
      <c r="RO34" s="36"/>
      <c r="RP34" s="36"/>
      <c r="RQ34" s="36"/>
      <c r="RR34" s="36"/>
      <c r="RS34" s="36"/>
      <c r="RT34" s="36"/>
      <c r="RU34" s="36"/>
      <c r="RV34" s="36"/>
      <c r="RW34" s="36"/>
      <c r="RX34" s="36"/>
      <c r="RY34" s="36"/>
      <c r="RZ34" s="36"/>
      <c r="SA34" s="36"/>
      <c r="SB34" s="36"/>
      <c r="SC34" s="36"/>
      <c r="SD34" s="36"/>
      <c r="SE34" s="36"/>
      <c r="SF34" s="36"/>
      <c r="SG34" s="36"/>
      <c r="SH34" s="36"/>
      <c r="SI34" s="36"/>
      <c r="SJ34" s="36"/>
      <c r="SK34" s="36"/>
      <c r="SL34" s="36"/>
      <c r="SM34" s="36"/>
      <c r="SN34" s="36"/>
      <c r="SO34" s="36"/>
      <c r="SP34" s="36"/>
      <c r="SQ34" s="36"/>
      <c r="SR34" s="36"/>
      <c r="SS34" s="36"/>
      <c r="ST34" s="36"/>
      <c r="SU34" s="36"/>
      <c r="SV34" s="36"/>
      <c r="SW34" s="36"/>
      <c r="SX34" s="36"/>
      <c r="SY34" s="36"/>
      <c r="SZ34" s="36"/>
      <c r="TA34" s="36"/>
      <c r="TB34" s="36"/>
      <c r="TC34" s="36"/>
      <c r="TD34" s="36"/>
      <c r="TE34" s="36"/>
    </row>
    <row r="35" spans="1:525" s="37" customFormat="1" ht="15.75" x14ac:dyDescent="0.25">
      <c r="A35" s="58"/>
      <c r="B35" s="59"/>
      <c r="C35" s="59"/>
      <c r="D35" s="35" t="s">
        <v>191</v>
      </c>
      <c r="E35" s="4">
        <f t="shared" ref="E35" si="50">F35+I35</f>
        <v>0</v>
      </c>
      <c r="F35" s="4"/>
      <c r="G35" s="4"/>
      <c r="H35" s="4"/>
      <c r="I35" s="4"/>
      <c r="J35" s="4">
        <f t="shared" ref="J35" si="51">L35+O35</f>
        <v>1000000</v>
      </c>
      <c r="K35" s="4">
        <v>1000000</v>
      </c>
      <c r="L35" s="4"/>
      <c r="M35" s="4"/>
      <c r="N35" s="4"/>
      <c r="O35" s="4">
        <v>1000000</v>
      </c>
      <c r="P35" s="4">
        <f t="shared" ref="P35" si="52">E35+J35</f>
        <v>1000000</v>
      </c>
      <c r="Q35" s="202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36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36"/>
      <c r="KR35" s="36"/>
      <c r="KS35" s="36"/>
      <c r="KT35" s="36"/>
      <c r="KU35" s="36"/>
      <c r="KV35" s="36"/>
      <c r="KW35" s="36"/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6"/>
      <c r="LK35" s="36"/>
      <c r="LL35" s="36"/>
      <c r="LM35" s="36"/>
      <c r="LN35" s="36"/>
      <c r="LO35" s="36"/>
      <c r="LP35" s="36"/>
      <c r="LQ35" s="36"/>
      <c r="LR35" s="36"/>
      <c r="LS35" s="36"/>
      <c r="LT35" s="36"/>
      <c r="LU35" s="36"/>
      <c r="LV35" s="36"/>
      <c r="LW35" s="36"/>
      <c r="LX35" s="36"/>
      <c r="LY35" s="36"/>
      <c r="LZ35" s="36"/>
      <c r="MA35" s="36"/>
      <c r="MB35" s="36"/>
      <c r="MC35" s="36"/>
      <c r="MD35" s="36"/>
      <c r="ME35" s="36"/>
      <c r="MF35" s="36"/>
      <c r="MG35" s="36"/>
      <c r="MH35" s="36"/>
      <c r="MI35" s="36"/>
      <c r="MJ35" s="36"/>
      <c r="MK35" s="36"/>
      <c r="ML35" s="36"/>
      <c r="MM35" s="36"/>
      <c r="MN35" s="36"/>
      <c r="MO35" s="36"/>
      <c r="MP35" s="36"/>
      <c r="MQ35" s="36"/>
      <c r="MR35" s="36"/>
      <c r="MS35" s="36"/>
      <c r="MT35" s="36"/>
      <c r="MU35" s="36"/>
      <c r="MV35" s="36"/>
      <c r="MW35" s="36"/>
      <c r="MX35" s="36"/>
      <c r="MY35" s="36"/>
      <c r="MZ35" s="36"/>
      <c r="NA35" s="36"/>
      <c r="NB35" s="36"/>
      <c r="NC35" s="36"/>
      <c r="ND35" s="36"/>
      <c r="NE35" s="36"/>
      <c r="NF35" s="36"/>
      <c r="NG35" s="36"/>
      <c r="NH35" s="36"/>
      <c r="NI35" s="36"/>
      <c r="NJ35" s="36"/>
      <c r="NK35" s="36"/>
      <c r="NL35" s="36"/>
      <c r="NM35" s="36"/>
      <c r="NN35" s="36"/>
      <c r="NO35" s="36"/>
      <c r="NP35" s="36"/>
      <c r="NQ35" s="36"/>
      <c r="NR35" s="36"/>
      <c r="NS35" s="36"/>
      <c r="NT35" s="36"/>
      <c r="NU35" s="36"/>
      <c r="NV35" s="36"/>
      <c r="NW35" s="36"/>
      <c r="NX35" s="36"/>
      <c r="NY35" s="36"/>
      <c r="NZ35" s="36"/>
      <c r="OA35" s="36"/>
      <c r="OB35" s="36"/>
      <c r="OC35" s="36"/>
      <c r="OD35" s="36"/>
      <c r="OE35" s="36"/>
      <c r="OF35" s="36"/>
      <c r="OG35" s="36"/>
      <c r="OH35" s="36"/>
      <c r="OI35" s="36"/>
      <c r="OJ35" s="36"/>
      <c r="OK35" s="36"/>
      <c r="OL35" s="36"/>
      <c r="OM35" s="36"/>
      <c r="ON35" s="36"/>
      <c r="OO35" s="36"/>
      <c r="OP35" s="36"/>
      <c r="OQ35" s="36"/>
      <c r="OR35" s="36"/>
      <c r="OS35" s="36"/>
      <c r="OT35" s="36"/>
      <c r="OU35" s="36"/>
      <c r="OV35" s="36"/>
      <c r="OW35" s="36"/>
      <c r="OX35" s="36"/>
      <c r="OY35" s="36"/>
      <c r="OZ35" s="36"/>
      <c r="PA35" s="36"/>
      <c r="PB35" s="36"/>
      <c r="PC35" s="36"/>
      <c r="PD35" s="36"/>
      <c r="PE35" s="36"/>
      <c r="PF35" s="36"/>
      <c r="PG35" s="36"/>
      <c r="PH35" s="36"/>
      <c r="PI35" s="36"/>
      <c r="PJ35" s="36"/>
      <c r="PK35" s="36"/>
      <c r="PL35" s="36"/>
      <c r="PM35" s="36"/>
      <c r="PN35" s="36"/>
      <c r="PO35" s="36"/>
      <c r="PP35" s="36"/>
      <c r="PQ35" s="36"/>
      <c r="PR35" s="36"/>
      <c r="PS35" s="36"/>
      <c r="PT35" s="36"/>
      <c r="PU35" s="36"/>
      <c r="PV35" s="36"/>
      <c r="PW35" s="36"/>
      <c r="PX35" s="36"/>
      <c r="PY35" s="36"/>
      <c r="PZ35" s="36"/>
      <c r="QA35" s="36"/>
      <c r="QB35" s="36"/>
      <c r="QC35" s="36"/>
      <c r="QD35" s="36"/>
      <c r="QE35" s="36"/>
      <c r="QF35" s="36"/>
      <c r="QG35" s="36"/>
      <c r="QH35" s="36"/>
      <c r="QI35" s="36"/>
      <c r="QJ35" s="36"/>
      <c r="QK35" s="36"/>
      <c r="QL35" s="36"/>
      <c r="QM35" s="36"/>
      <c r="QN35" s="36"/>
      <c r="QO35" s="36"/>
      <c r="QP35" s="36"/>
      <c r="QQ35" s="36"/>
      <c r="QR35" s="36"/>
      <c r="QS35" s="36"/>
      <c r="QT35" s="36"/>
      <c r="QU35" s="36"/>
      <c r="QV35" s="36"/>
      <c r="QW35" s="36"/>
      <c r="QX35" s="36"/>
      <c r="QY35" s="36"/>
      <c r="QZ35" s="36"/>
      <c r="RA35" s="36"/>
      <c r="RB35" s="36"/>
      <c r="RC35" s="36"/>
      <c r="RD35" s="36"/>
      <c r="RE35" s="36"/>
      <c r="RF35" s="36"/>
      <c r="RG35" s="36"/>
      <c r="RH35" s="36"/>
      <c r="RI35" s="36"/>
      <c r="RJ35" s="36"/>
      <c r="RK35" s="36"/>
      <c r="RL35" s="36"/>
      <c r="RM35" s="36"/>
      <c r="RN35" s="36"/>
      <c r="RO35" s="36"/>
      <c r="RP35" s="36"/>
      <c r="RQ35" s="36"/>
      <c r="RR35" s="36"/>
      <c r="RS35" s="36"/>
      <c r="RT35" s="36"/>
      <c r="RU35" s="36"/>
      <c r="RV35" s="36"/>
      <c r="RW35" s="36"/>
      <c r="RX35" s="36"/>
      <c r="RY35" s="36"/>
      <c r="RZ35" s="36"/>
      <c r="SA35" s="36"/>
      <c r="SB35" s="36"/>
      <c r="SC35" s="36"/>
      <c r="SD35" s="36"/>
      <c r="SE35" s="36"/>
      <c r="SF35" s="36"/>
      <c r="SG35" s="36"/>
      <c r="SH35" s="36"/>
      <c r="SI35" s="36"/>
      <c r="SJ35" s="36"/>
      <c r="SK35" s="36"/>
      <c r="SL35" s="36"/>
      <c r="SM35" s="36"/>
      <c r="SN35" s="36"/>
      <c r="SO35" s="36"/>
      <c r="SP35" s="36"/>
      <c r="SQ35" s="36"/>
      <c r="SR35" s="36"/>
      <c r="SS35" s="36"/>
      <c r="ST35" s="36"/>
      <c r="SU35" s="36"/>
      <c r="SV35" s="36"/>
      <c r="SW35" s="36"/>
      <c r="SX35" s="36"/>
      <c r="SY35" s="36"/>
      <c r="SZ35" s="36"/>
      <c r="TA35" s="36"/>
      <c r="TB35" s="36"/>
      <c r="TC35" s="36"/>
      <c r="TD35" s="36"/>
      <c r="TE35" s="36"/>
    </row>
    <row r="36" spans="1:525" s="37" customFormat="1" ht="15.75" x14ac:dyDescent="0.25">
      <c r="A36" s="58"/>
      <c r="B36" s="59"/>
      <c r="C36" s="59"/>
      <c r="D36" s="35" t="s">
        <v>192</v>
      </c>
      <c r="E36" s="4">
        <f>SUM(E34:E35)</f>
        <v>1495293555</v>
      </c>
      <c r="F36" s="4">
        <f t="shared" ref="F36" si="53">SUM(F34:F35)</f>
        <v>1495293555</v>
      </c>
      <c r="G36" s="4">
        <f t="shared" ref="G36" si="54">SUM(G34:G35)</f>
        <v>1033636070</v>
      </c>
      <c r="H36" s="4">
        <f t="shared" ref="H36" si="55">SUM(H34:H35)</f>
        <v>143172200</v>
      </c>
      <c r="I36" s="4">
        <f t="shared" ref="I36" si="56">SUM(I34:I35)</f>
        <v>0</v>
      </c>
      <c r="J36" s="4">
        <f t="shared" ref="J36" si="57">SUM(J34:J35)</f>
        <v>203410326</v>
      </c>
      <c r="K36" s="4">
        <f t="shared" ref="K36" si="58">SUM(K34:K35)</f>
        <v>101444201</v>
      </c>
      <c r="L36" s="4">
        <f t="shared" ref="L36" si="59">SUM(L34:L35)</f>
        <v>101674125</v>
      </c>
      <c r="M36" s="4">
        <f t="shared" ref="M36" si="60">SUM(M34:M35)</f>
        <v>6739662</v>
      </c>
      <c r="N36" s="4">
        <f t="shared" ref="N36" si="61">SUM(N34:N35)</f>
        <v>5594400</v>
      </c>
      <c r="O36" s="4">
        <f t="shared" ref="O36" si="62">SUM(O34:O35)</f>
        <v>101736201</v>
      </c>
      <c r="P36" s="4">
        <f t="shared" ref="P36" si="63">SUM(P34:P35)</f>
        <v>1698703881</v>
      </c>
      <c r="Q36" s="202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36"/>
      <c r="IX36" s="36"/>
      <c r="IY36" s="36"/>
      <c r="IZ36" s="36"/>
      <c r="JA36" s="36"/>
      <c r="JB36" s="36"/>
      <c r="JC36" s="36"/>
      <c r="JD36" s="36"/>
      <c r="JE36" s="36"/>
      <c r="JF36" s="36"/>
      <c r="JG36" s="36"/>
      <c r="JH36" s="36"/>
      <c r="JI36" s="36"/>
      <c r="JJ36" s="36"/>
      <c r="JK36" s="36"/>
      <c r="JL36" s="36"/>
      <c r="JM36" s="36"/>
      <c r="JN36" s="36"/>
      <c r="JO36" s="36"/>
      <c r="JP36" s="36"/>
      <c r="JQ36" s="36"/>
      <c r="JR36" s="36"/>
      <c r="JS36" s="36"/>
      <c r="JT36" s="36"/>
      <c r="JU36" s="36"/>
      <c r="JV36" s="36"/>
      <c r="JW36" s="36"/>
      <c r="JX36" s="36"/>
      <c r="JY36" s="36"/>
      <c r="JZ36" s="36"/>
      <c r="KA36" s="36"/>
      <c r="KB36" s="36"/>
      <c r="KC36" s="36"/>
      <c r="KD36" s="36"/>
      <c r="KE36" s="36"/>
      <c r="KF36" s="36"/>
      <c r="KG36" s="36"/>
      <c r="KH36" s="36"/>
      <c r="KI36" s="36"/>
      <c r="KJ36" s="36"/>
      <c r="KK36" s="36"/>
      <c r="KL36" s="36"/>
      <c r="KM36" s="36"/>
      <c r="KN36" s="36"/>
      <c r="KO36" s="36"/>
      <c r="KP36" s="36"/>
      <c r="KQ36" s="36"/>
      <c r="KR36" s="36"/>
      <c r="KS36" s="36"/>
      <c r="KT36" s="36"/>
      <c r="KU36" s="36"/>
      <c r="KV36" s="36"/>
      <c r="KW36" s="36"/>
      <c r="KX36" s="36"/>
      <c r="KY36" s="36"/>
      <c r="KZ36" s="36"/>
      <c r="LA36" s="36"/>
      <c r="LB36" s="36"/>
      <c r="LC36" s="36"/>
      <c r="LD36" s="36"/>
      <c r="LE36" s="36"/>
      <c r="LF36" s="36"/>
      <c r="LG36" s="36"/>
      <c r="LH36" s="36"/>
      <c r="LI36" s="36"/>
      <c r="LJ36" s="36"/>
      <c r="LK36" s="36"/>
      <c r="LL36" s="36"/>
      <c r="LM36" s="36"/>
      <c r="LN36" s="36"/>
      <c r="LO36" s="36"/>
      <c r="LP36" s="36"/>
      <c r="LQ36" s="36"/>
      <c r="LR36" s="36"/>
      <c r="LS36" s="36"/>
      <c r="LT36" s="36"/>
      <c r="LU36" s="36"/>
      <c r="LV36" s="36"/>
      <c r="LW36" s="36"/>
      <c r="LX36" s="36"/>
      <c r="LY36" s="36"/>
      <c r="LZ36" s="36"/>
      <c r="MA36" s="36"/>
      <c r="MB36" s="36"/>
      <c r="MC36" s="36"/>
      <c r="MD36" s="36"/>
      <c r="ME36" s="36"/>
      <c r="MF36" s="36"/>
      <c r="MG36" s="36"/>
      <c r="MH36" s="36"/>
      <c r="MI36" s="36"/>
      <c r="MJ36" s="36"/>
      <c r="MK36" s="36"/>
      <c r="ML36" s="36"/>
      <c r="MM36" s="36"/>
      <c r="MN36" s="36"/>
      <c r="MO36" s="36"/>
      <c r="MP36" s="36"/>
      <c r="MQ36" s="36"/>
      <c r="MR36" s="36"/>
      <c r="MS36" s="36"/>
      <c r="MT36" s="36"/>
      <c r="MU36" s="36"/>
      <c r="MV36" s="36"/>
      <c r="MW36" s="36"/>
      <c r="MX36" s="36"/>
      <c r="MY36" s="36"/>
      <c r="MZ36" s="36"/>
      <c r="NA36" s="36"/>
      <c r="NB36" s="36"/>
      <c r="NC36" s="36"/>
      <c r="ND36" s="36"/>
      <c r="NE36" s="36"/>
      <c r="NF36" s="36"/>
      <c r="NG36" s="36"/>
      <c r="NH36" s="36"/>
      <c r="NI36" s="36"/>
      <c r="NJ36" s="36"/>
      <c r="NK36" s="36"/>
      <c r="NL36" s="36"/>
      <c r="NM36" s="36"/>
      <c r="NN36" s="36"/>
      <c r="NO36" s="36"/>
      <c r="NP36" s="36"/>
      <c r="NQ36" s="36"/>
      <c r="NR36" s="36"/>
      <c r="NS36" s="36"/>
      <c r="NT36" s="36"/>
      <c r="NU36" s="36"/>
      <c r="NV36" s="36"/>
      <c r="NW36" s="36"/>
      <c r="NX36" s="36"/>
      <c r="NY36" s="36"/>
      <c r="NZ36" s="36"/>
      <c r="OA36" s="36"/>
      <c r="OB36" s="36"/>
      <c r="OC36" s="36"/>
      <c r="OD36" s="36"/>
      <c r="OE36" s="36"/>
      <c r="OF36" s="36"/>
      <c r="OG36" s="36"/>
      <c r="OH36" s="36"/>
      <c r="OI36" s="36"/>
      <c r="OJ36" s="36"/>
      <c r="OK36" s="36"/>
      <c r="OL36" s="36"/>
      <c r="OM36" s="36"/>
      <c r="ON36" s="36"/>
      <c r="OO36" s="36"/>
      <c r="OP36" s="36"/>
      <c r="OQ36" s="36"/>
      <c r="OR36" s="36"/>
      <c r="OS36" s="36"/>
      <c r="OT36" s="36"/>
      <c r="OU36" s="36"/>
      <c r="OV36" s="36"/>
      <c r="OW36" s="36"/>
      <c r="OX36" s="36"/>
      <c r="OY36" s="36"/>
      <c r="OZ36" s="36"/>
      <c r="PA36" s="36"/>
      <c r="PB36" s="36"/>
      <c r="PC36" s="36"/>
      <c r="PD36" s="36"/>
      <c r="PE36" s="36"/>
      <c r="PF36" s="36"/>
      <c r="PG36" s="36"/>
      <c r="PH36" s="36"/>
      <c r="PI36" s="36"/>
      <c r="PJ36" s="36"/>
      <c r="PK36" s="36"/>
      <c r="PL36" s="36"/>
      <c r="PM36" s="36"/>
      <c r="PN36" s="36"/>
      <c r="PO36" s="36"/>
      <c r="PP36" s="36"/>
      <c r="PQ36" s="36"/>
      <c r="PR36" s="36"/>
      <c r="PS36" s="36"/>
      <c r="PT36" s="36"/>
      <c r="PU36" s="36"/>
      <c r="PV36" s="36"/>
      <c r="PW36" s="36"/>
      <c r="PX36" s="36"/>
      <c r="PY36" s="36"/>
      <c r="PZ36" s="36"/>
      <c r="QA36" s="36"/>
      <c r="QB36" s="36"/>
      <c r="QC36" s="36"/>
      <c r="QD36" s="36"/>
      <c r="QE36" s="36"/>
      <c r="QF36" s="36"/>
      <c r="QG36" s="36"/>
      <c r="QH36" s="36"/>
      <c r="QI36" s="36"/>
      <c r="QJ36" s="36"/>
      <c r="QK36" s="36"/>
      <c r="QL36" s="36"/>
      <c r="QM36" s="36"/>
      <c r="QN36" s="36"/>
      <c r="QO36" s="36"/>
      <c r="QP36" s="36"/>
      <c r="QQ36" s="36"/>
      <c r="QR36" s="36"/>
      <c r="QS36" s="36"/>
      <c r="QT36" s="36"/>
      <c r="QU36" s="36"/>
      <c r="QV36" s="36"/>
      <c r="QW36" s="36"/>
      <c r="QX36" s="36"/>
      <c r="QY36" s="36"/>
      <c r="QZ36" s="36"/>
      <c r="RA36" s="36"/>
      <c r="RB36" s="36"/>
      <c r="RC36" s="36"/>
      <c r="RD36" s="36"/>
      <c r="RE36" s="36"/>
      <c r="RF36" s="36"/>
      <c r="RG36" s="36"/>
      <c r="RH36" s="36"/>
      <c r="RI36" s="36"/>
      <c r="RJ36" s="36"/>
      <c r="RK36" s="36"/>
      <c r="RL36" s="36"/>
      <c r="RM36" s="36"/>
      <c r="RN36" s="36"/>
      <c r="RO36" s="36"/>
      <c r="RP36" s="36"/>
      <c r="RQ36" s="36"/>
      <c r="RR36" s="36"/>
      <c r="RS36" s="36"/>
      <c r="RT36" s="36"/>
      <c r="RU36" s="36"/>
      <c r="RV36" s="36"/>
      <c r="RW36" s="36"/>
      <c r="RX36" s="36"/>
      <c r="RY36" s="36"/>
      <c r="RZ36" s="36"/>
      <c r="SA36" s="36"/>
      <c r="SB36" s="36"/>
      <c r="SC36" s="36"/>
      <c r="SD36" s="36"/>
      <c r="SE36" s="36"/>
      <c r="SF36" s="36"/>
      <c r="SG36" s="36"/>
      <c r="SH36" s="36"/>
      <c r="SI36" s="36"/>
      <c r="SJ36" s="36"/>
      <c r="SK36" s="36"/>
      <c r="SL36" s="36"/>
      <c r="SM36" s="36"/>
      <c r="SN36" s="36"/>
      <c r="SO36" s="36"/>
      <c r="SP36" s="36"/>
      <c r="SQ36" s="36"/>
      <c r="SR36" s="36"/>
      <c r="SS36" s="36"/>
      <c r="ST36" s="36"/>
      <c r="SU36" s="36"/>
      <c r="SV36" s="36"/>
      <c r="SW36" s="36"/>
      <c r="SX36" s="36"/>
      <c r="SY36" s="36"/>
      <c r="SZ36" s="36"/>
      <c r="TA36" s="36"/>
      <c r="TB36" s="36"/>
      <c r="TC36" s="36"/>
      <c r="TD36" s="36"/>
      <c r="TE36" s="36"/>
    </row>
    <row r="37" spans="1:525" s="37" customFormat="1" ht="31.5" customHeight="1" x14ac:dyDescent="0.25">
      <c r="A37" s="58"/>
      <c r="B37" s="59"/>
      <c r="C37" s="59"/>
      <c r="D37" s="35" t="s">
        <v>82</v>
      </c>
      <c r="E37" s="4">
        <v>551078300</v>
      </c>
      <c r="F37" s="4">
        <v>551078300</v>
      </c>
      <c r="G37" s="4">
        <v>452384600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551078300</v>
      </c>
      <c r="Q37" s="202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36"/>
      <c r="IX37" s="36"/>
      <c r="IY37" s="36"/>
      <c r="IZ37" s="36"/>
      <c r="JA37" s="36"/>
      <c r="JB37" s="36"/>
      <c r="JC37" s="36"/>
      <c r="JD37" s="36"/>
      <c r="JE37" s="36"/>
      <c r="JF37" s="36"/>
      <c r="JG37" s="36"/>
      <c r="JH37" s="36"/>
      <c r="JI37" s="36"/>
      <c r="JJ37" s="36"/>
      <c r="JK37" s="36"/>
      <c r="JL37" s="36"/>
      <c r="JM37" s="36"/>
      <c r="JN37" s="36"/>
      <c r="JO37" s="36"/>
      <c r="JP37" s="36"/>
      <c r="JQ37" s="36"/>
      <c r="JR37" s="36"/>
      <c r="JS37" s="36"/>
      <c r="JT37" s="36"/>
      <c r="JU37" s="36"/>
      <c r="JV37" s="36"/>
      <c r="JW37" s="36"/>
      <c r="JX37" s="36"/>
      <c r="JY37" s="36"/>
      <c r="JZ37" s="36"/>
      <c r="KA37" s="36"/>
      <c r="KB37" s="36"/>
      <c r="KC37" s="36"/>
      <c r="KD37" s="36"/>
      <c r="KE37" s="36"/>
      <c r="KF37" s="36"/>
      <c r="KG37" s="36"/>
      <c r="KH37" s="36"/>
      <c r="KI37" s="36"/>
      <c r="KJ37" s="36"/>
      <c r="KK37" s="36"/>
      <c r="KL37" s="36"/>
      <c r="KM37" s="36"/>
      <c r="KN37" s="36"/>
      <c r="KO37" s="36"/>
      <c r="KP37" s="36"/>
      <c r="KQ37" s="36"/>
      <c r="KR37" s="36"/>
      <c r="KS37" s="36"/>
      <c r="KT37" s="36"/>
      <c r="KU37" s="36"/>
      <c r="KV37" s="36"/>
      <c r="KW37" s="36"/>
      <c r="KX37" s="36"/>
      <c r="KY37" s="36"/>
      <c r="KZ37" s="36"/>
      <c r="LA37" s="36"/>
      <c r="LB37" s="36"/>
      <c r="LC37" s="36"/>
      <c r="LD37" s="36"/>
      <c r="LE37" s="36"/>
      <c r="LF37" s="36"/>
      <c r="LG37" s="36"/>
      <c r="LH37" s="36"/>
      <c r="LI37" s="36"/>
      <c r="LJ37" s="36"/>
      <c r="LK37" s="36"/>
      <c r="LL37" s="36"/>
      <c r="LM37" s="36"/>
      <c r="LN37" s="36"/>
      <c r="LO37" s="36"/>
      <c r="LP37" s="36"/>
      <c r="LQ37" s="36"/>
      <c r="LR37" s="36"/>
      <c r="LS37" s="36"/>
      <c r="LT37" s="36"/>
      <c r="LU37" s="36"/>
      <c r="LV37" s="36"/>
      <c r="LW37" s="36"/>
      <c r="LX37" s="36"/>
      <c r="LY37" s="36"/>
      <c r="LZ37" s="36"/>
      <c r="MA37" s="36"/>
      <c r="MB37" s="36"/>
      <c r="MC37" s="36"/>
      <c r="MD37" s="36"/>
      <c r="ME37" s="36"/>
      <c r="MF37" s="36"/>
      <c r="MG37" s="36"/>
      <c r="MH37" s="36"/>
      <c r="MI37" s="36"/>
      <c r="MJ37" s="36"/>
      <c r="MK37" s="36"/>
      <c r="ML37" s="36"/>
      <c r="MM37" s="36"/>
      <c r="MN37" s="36"/>
      <c r="MO37" s="36"/>
      <c r="MP37" s="36"/>
      <c r="MQ37" s="36"/>
      <c r="MR37" s="36"/>
      <c r="MS37" s="36"/>
      <c r="MT37" s="36"/>
      <c r="MU37" s="36"/>
      <c r="MV37" s="36"/>
      <c r="MW37" s="36"/>
      <c r="MX37" s="36"/>
      <c r="MY37" s="36"/>
      <c r="MZ37" s="36"/>
      <c r="NA37" s="36"/>
      <c r="NB37" s="36"/>
      <c r="NC37" s="36"/>
      <c r="ND37" s="36"/>
      <c r="NE37" s="36"/>
      <c r="NF37" s="36"/>
      <c r="NG37" s="36"/>
      <c r="NH37" s="36"/>
      <c r="NI37" s="36"/>
      <c r="NJ37" s="36"/>
      <c r="NK37" s="36"/>
      <c r="NL37" s="36"/>
      <c r="NM37" s="36"/>
      <c r="NN37" s="36"/>
      <c r="NO37" s="36"/>
      <c r="NP37" s="36"/>
      <c r="NQ37" s="36"/>
      <c r="NR37" s="36"/>
      <c r="NS37" s="36"/>
      <c r="NT37" s="36"/>
      <c r="NU37" s="36"/>
      <c r="NV37" s="36"/>
      <c r="NW37" s="36"/>
      <c r="NX37" s="36"/>
      <c r="NY37" s="36"/>
      <c r="NZ37" s="36"/>
      <c r="OA37" s="36"/>
      <c r="OB37" s="36"/>
      <c r="OC37" s="36"/>
      <c r="OD37" s="36"/>
      <c r="OE37" s="36"/>
      <c r="OF37" s="36"/>
      <c r="OG37" s="36"/>
      <c r="OH37" s="36"/>
      <c r="OI37" s="36"/>
      <c r="OJ37" s="36"/>
      <c r="OK37" s="36"/>
      <c r="OL37" s="36"/>
      <c r="OM37" s="36"/>
      <c r="ON37" s="36"/>
      <c r="OO37" s="36"/>
      <c r="OP37" s="36"/>
      <c r="OQ37" s="36"/>
      <c r="OR37" s="36"/>
      <c r="OS37" s="36"/>
      <c r="OT37" s="36"/>
      <c r="OU37" s="36"/>
      <c r="OV37" s="36"/>
      <c r="OW37" s="36"/>
      <c r="OX37" s="36"/>
      <c r="OY37" s="36"/>
      <c r="OZ37" s="36"/>
      <c r="PA37" s="36"/>
      <c r="PB37" s="36"/>
      <c r="PC37" s="36"/>
      <c r="PD37" s="36"/>
      <c r="PE37" s="36"/>
      <c r="PF37" s="36"/>
      <c r="PG37" s="36"/>
      <c r="PH37" s="36"/>
      <c r="PI37" s="36"/>
      <c r="PJ37" s="36"/>
      <c r="PK37" s="36"/>
      <c r="PL37" s="36"/>
      <c r="PM37" s="36"/>
      <c r="PN37" s="36"/>
      <c r="PO37" s="36"/>
      <c r="PP37" s="36"/>
      <c r="PQ37" s="36"/>
      <c r="PR37" s="36"/>
      <c r="PS37" s="36"/>
      <c r="PT37" s="36"/>
      <c r="PU37" s="36"/>
      <c r="PV37" s="36"/>
      <c r="PW37" s="36"/>
      <c r="PX37" s="36"/>
      <c r="PY37" s="36"/>
      <c r="PZ37" s="36"/>
      <c r="QA37" s="36"/>
      <c r="QB37" s="36"/>
      <c r="QC37" s="36"/>
      <c r="QD37" s="36"/>
      <c r="QE37" s="36"/>
      <c r="QF37" s="36"/>
      <c r="QG37" s="36"/>
      <c r="QH37" s="36"/>
      <c r="QI37" s="36"/>
      <c r="QJ37" s="36"/>
      <c r="QK37" s="36"/>
      <c r="QL37" s="36"/>
      <c r="QM37" s="36"/>
      <c r="QN37" s="36"/>
      <c r="QO37" s="36"/>
      <c r="QP37" s="36"/>
      <c r="QQ37" s="36"/>
      <c r="QR37" s="36"/>
      <c r="QS37" s="36"/>
      <c r="QT37" s="36"/>
      <c r="QU37" s="36"/>
      <c r="QV37" s="36"/>
      <c r="QW37" s="36"/>
      <c r="QX37" s="36"/>
      <c r="QY37" s="36"/>
      <c r="QZ37" s="36"/>
      <c r="RA37" s="36"/>
      <c r="RB37" s="36"/>
      <c r="RC37" s="36"/>
      <c r="RD37" s="36"/>
      <c r="RE37" s="36"/>
      <c r="RF37" s="36"/>
      <c r="RG37" s="36"/>
      <c r="RH37" s="36"/>
      <c r="RI37" s="36"/>
      <c r="RJ37" s="36"/>
      <c r="RK37" s="36"/>
      <c r="RL37" s="36"/>
      <c r="RM37" s="36"/>
      <c r="RN37" s="36"/>
      <c r="RO37" s="36"/>
      <c r="RP37" s="36"/>
      <c r="RQ37" s="36"/>
      <c r="RR37" s="36"/>
      <c r="RS37" s="36"/>
      <c r="RT37" s="36"/>
      <c r="RU37" s="36"/>
      <c r="RV37" s="36"/>
      <c r="RW37" s="36"/>
      <c r="RX37" s="36"/>
      <c r="RY37" s="36"/>
      <c r="RZ37" s="36"/>
      <c r="SA37" s="36"/>
      <c r="SB37" s="36"/>
      <c r="SC37" s="36"/>
      <c r="SD37" s="36"/>
      <c r="SE37" s="36"/>
      <c r="SF37" s="36"/>
      <c r="SG37" s="36"/>
      <c r="SH37" s="36"/>
      <c r="SI37" s="36"/>
      <c r="SJ37" s="36"/>
      <c r="SK37" s="36"/>
      <c r="SL37" s="36"/>
      <c r="SM37" s="36"/>
      <c r="SN37" s="36"/>
      <c r="SO37" s="36"/>
      <c r="SP37" s="36"/>
      <c r="SQ37" s="36"/>
      <c r="SR37" s="36"/>
      <c r="SS37" s="36"/>
      <c r="ST37" s="36"/>
      <c r="SU37" s="36"/>
      <c r="SV37" s="36"/>
      <c r="SW37" s="36"/>
      <c r="SX37" s="36"/>
      <c r="SY37" s="36"/>
      <c r="SZ37" s="36"/>
      <c r="TA37" s="36"/>
      <c r="TB37" s="36"/>
      <c r="TC37" s="36"/>
      <c r="TD37" s="36"/>
      <c r="TE37" s="36"/>
    </row>
    <row r="38" spans="1:525" s="37" customFormat="1" ht="47.25" customHeight="1" x14ac:dyDescent="0.25">
      <c r="A38" s="58"/>
      <c r="B38" s="59"/>
      <c r="C38" s="59"/>
      <c r="D38" s="35" t="s">
        <v>78</v>
      </c>
      <c r="E38" s="4">
        <v>4320175</v>
      </c>
      <c r="F38" s="4">
        <v>4320175</v>
      </c>
      <c r="G38" s="4">
        <v>1714570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4320175</v>
      </c>
      <c r="Q38" s="202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36"/>
      <c r="IX38" s="36"/>
      <c r="IY38" s="36"/>
      <c r="IZ38" s="36"/>
      <c r="JA38" s="36"/>
      <c r="JB38" s="36"/>
      <c r="JC38" s="36"/>
      <c r="JD38" s="36"/>
      <c r="JE38" s="36"/>
      <c r="JF38" s="36"/>
      <c r="JG38" s="36"/>
      <c r="JH38" s="36"/>
      <c r="JI38" s="36"/>
      <c r="JJ38" s="36"/>
      <c r="JK38" s="36"/>
      <c r="JL38" s="36"/>
      <c r="JM38" s="36"/>
      <c r="JN38" s="36"/>
      <c r="JO38" s="36"/>
      <c r="JP38" s="36"/>
      <c r="JQ38" s="36"/>
      <c r="JR38" s="36"/>
      <c r="JS38" s="36"/>
      <c r="JT38" s="36"/>
      <c r="JU38" s="36"/>
      <c r="JV38" s="36"/>
      <c r="JW38" s="36"/>
      <c r="JX38" s="36"/>
      <c r="JY38" s="36"/>
      <c r="JZ38" s="36"/>
      <c r="KA38" s="36"/>
      <c r="KB38" s="36"/>
      <c r="KC38" s="36"/>
      <c r="KD38" s="36"/>
      <c r="KE38" s="36"/>
      <c r="KF38" s="36"/>
      <c r="KG38" s="36"/>
      <c r="KH38" s="36"/>
      <c r="KI38" s="36"/>
      <c r="KJ38" s="36"/>
      <c r="KK38" s="36"/>
      <c r="KL38" s="36"/>
      <c r="KM38" s="36"/>
      <c r="KN38" s="36"/>
      <c r="KO38" s="36"/>
      <c r="KP38" s="36"/>
      <c r="KQ38" s="36"/>
      <c r="KR38" s="36"/>
      <c r="KS38" s="36"/>
      <c r="KT38" s="36"/>
      <c r="KU38" s="36"/>
      <c r="KV38" s="36"/>
      <c r="KW38" s="36"/>
      <c r="KX38" s="36"/>
      <c r="KY38" s="36"/>
      <c r="KZ38" s="36"/>
      <c r="LA38" s="36"/>
      <c r="LB38" s="36"/>
      <c r="LC38" s="36"/>
      <c r="LD38" s="36"/>
      <c r="LE38" s="36"/>
      <c r="LF38" s="36"/>
      <c r="LG38" s="36"/>
      <c r="LH38" s="36"/>
      <c r="LI38" s="36"/>
      <c r="LJ38" s="36"/>
      <c r="LK38" s="36"/>
      <c r="LL38" s="36"/>
      <c r="LM38" s="36"/>
      <c r="LN38" s="36"/>
      <c r="LO38" s="36"/>
      <c r="LP38" s="36"/>
      <c r="LQ38" s="36"/>
      <c r="LR38" s="36"/>
      <c r="LS38" s="36"/>
      <c r="LT38" s="36"/>
      <c r="LU38" s="36"/>
      <c r="LV38" s="36"/>
      <c r="LW38" s="36"/>
      <c r="LX38" s="36"/>
      <c r="LY38" s="36"/>
      <c r="LZ38" s="36"/>
      <c r="MA38" s="36"/>
      <c r="MB38" s="36"/>
      <c r="MC38" s="36"/>
      <c r="MD38" s="36"/>
      <c r="ME38" s="36"/>
      <c r="MF38" s="36"/>
      <c r="MG38" s="36"/>
      <c r="MH38" s="36"/>
      <c r="MI38" s="36"/>
      <c r="MJ38" s="36"/>
      <c r="MK38" s="36"/>
      <c r="ML38" s="36"/>
      <c r="MM38" s="36"/>
      <c r="MN38" s="36"/>
      <c r="MO38" s="36"/>
      <c r="MP38" s="36"/>
      <c r="MQ38" s="36"/>
      <c r="MR38" s="36"/>
      <c r="MS38" s="36"/>
      <c r="MT38" s="36"/>
      <c r="MU38" s="36"/>
      <c r="MV38" s="36"/>
      <c r="MW38" s="36"/>
      <c r="MX38" s="36"/>
      <c r="MY38" s="36"/>
      <c r="MZ38" s="36"/>
      <c r="NA38" s="36"/>
      <c r="NB38" s="36"/>
      <c r="NC38" s="36"/>
      <c r="ND38" s="36"/>
      <c r="NE38" s="36"/>
      <c r="NF38" s="36"/>
      <c r="NG38" s="36"/>
      <c r="NH38" s="36"/>
      <c r="NI38" s="36"/>
      <c r="NJ38" s="36"/>
      <c r="NK38" s="36"/>
      <c r="NL38" s="36"/>
      <c r="NM38" s="36"/>
      <c r="NN38" s="36"/>
      <c r="NO38" s="36"/>
      <c r="NP38" s="36"/>
      <c r="NQ38" s="36"/>
      <c r="NR38" s="36"/>
      <c r="NS38" s="36"/>
      <c r="NT38" s="36"/>
      <c r="NU38" s="36"/>
      <c r="NV38" s="36"/>
      <c r="NW38" s="36"/>
      <c r="NX38" s="36"/>
      <c r="NY38" s="36"/>
      <c r="NZ38" s="36"/>
      <c r="OA38" s="36"/>
      <c r="OB38" s="36"/>
      <c r="OC38" s="36"/>
      <c r="OD38" s="36"/>
      <c r="OE38" s="36"/>
      <c r="OF38" s="36"/>
      <c r="OG38" s="36"/>
      <c r="OH38" s="36"/>
      <c r="OI38" s="36"/>
      <c r="OJ38" s="36"/>
      <c r="OK38" s="36"/>
      <c r="OL38" s="36"/>
      <c r="OM38" s="36"/>
      <c r="ON38" s="36"/>
      <c r="OO38" s="36"/>
      <c r="OP38" s="36"/>
      <c r="OQ38" s="36"/>
      <c r="OR38" s="36"/>
      <c r="OS38" s="36"/>
      <c r="OT38" s="36"/>
      <c r="OU38" s="36"/>
      <c r="OV38" s="36"/>
      <c r="OW38" s="36"/>
      <c r="OX38" s="36"/>
      <c r="OY38" s="36"/>
      <c r="OZ38" s="36"/>
      <c r="PA38" s="36"/>
      <c r="PB38" s="36"/>
      <c r="PC38" s="36"/>
      <c r="PD38" s="36"/>
      <c r="PE38" s="36"/>
      <c r="PF38" s="36"/>
      <c r="PG38" s="36"/>
      <c r="PH38" s="36"/>
      <c r="PI38" s="36"/>
      <c r="PJ38" s="36"/>
      <c r="PK38" s="36"/>
      <c r="PL38" s="36"/>
      <c r="PM38" s="36"/>
      <c r="PN38" s="36"/>
      <c r="PO38" s="36"/>
      <c r="PP38" s="36"/>
      <c r="PQ38" s="36"/>
      <c r="PR38" s="36"/>
      <c r="PS38" s="36"/>
      <c r="PT38" s="36"/>
      <c r="PU38" s="36"/>
      <c r="PV38" s="36"/>
      <c r="PW38" s="36"/>
      <c r="PX38" s="36"/>
      <c r="PY38" s="36"/>
      <c r="PZ38" s="36"/>
      <c r="QA38" s="36"/>
      <c r="QB38" s="36"/>
      <c r="QC38" s="36"/>
      <c r="QD38" s="36"/>
      <c r="QE38" s="36"/>
      <c r="QF38" s="36"/>
      <c r="QG38" s="36"/>
      <c r="QH38" s="36"/>
      <c r="QI38" s="36"/>
      <c r="QJ38" s="36"/>
      <c r="QK38" s="36"/>
      <c r="QL38" s="36"/>
      <c r="QM38" s="36"/>
      <c r="QN38" s="36"/>
      <c r="QO38" s="36"/>
      <c r="QP38" s="36"/>
      <c r="QQ38" s="36"/>
      <c r="QR38" s="36"/>
      <c r="QS38" s="36"/>
      <c r="QT38" s="36"/>
      <c r="QU38" s="36"/>
      <c r="QV38" s="36"/>
      <c r="QW38" s="36"/>
      <c r="QX38" s="36"/>
      <c r="QY38" s="36"/>
      <c r="QZ38" s="36"/>
      <c r="RA38" s="36"/>
      <c r="RB38" s="36"/>
      <c r="RC38" s="36"/>
      <c r="RD38" s="36"/>
      <c r="RE38" s="36"/>
      <c r="RF38" s="36"/>
      <c r="RG38" s="36"/>
      <c r="RH38" s="36"/>
      <c r="RI38" s="36"/>
      <c r="RJ38" s="36"/>
      <c r="RK38" s="36"/>
      <c r="RL38" s="36"/>
      <c r="RM38" s="36"/>
      <c r="RN38" s="36"/>
      <c r="RO38" s="36"/>
      <c r="RP38" s="36"/>
      <c r="RQ38" s="36"/>
      <c r="RR38" s="36"/>
      <c r="RS38" s="36"/>
      <c r="RT38" s="36"/>
      <c r="RU38" s="36"/>
      <c r="RV38" s="36"/>
      <c r="RW38" s="36"/>
      <c r="RX38" s="36"/>
      <c r="RY38" s="36"/>
      <c r="RZ38" s="36"/>
      <c r="SA38" s="36"/>
      <c r="SB38" s="36"/>
      <c r="SC38" s="36"/>
      <c r="SD38" s="36"/>
      <c r="SE38" s="36"/>
      <c r="SF38" s="36"/>
      <c r="SG38" s="36"/>
      <c r="SH38" s="36"/>
      <c r="SI38" s="36"/>
      <c r="SJ38" s="36"/>
      <c r="SK38" s="36"/>
      <c r="SL38" s="36"/>
      <c r="SM38" s="36"/>
      <c r="SN38" s="36"/>
      <c r="SO38" s="36"/>
      <c r="SP38" s="36"/>
      <c r="SQ38" s="36"/>
      <c r="SR38" s="36"/>
      <c r="SS38" s="36"/>
      <c r="ST38" s="36"/>
      <c r="SU38" s="36"/>
      <c r="SV38" s="36"/>
      <c r="SW38" s="36"/>
      <c r="SX38" s="36"/>
      <c r="SY38" s="36"/>
      <c r="SZ38" s="36"/>
      <c r="TA38" s="36"/>
      <c r="TB38" s="36"/>
      <c r="TC38" s="36"/>
      <c r="TD38" s="36"/>
      <c r="TE38" s="36"/>
    </row>
    <row r="39" spans="1:525" s="47" customFormat="1" ht="31.5" hidden="1" customHeight="1" x14ac:dyDescent="0.25">
      <c r="A39" s="38" t="s">
        <v>107</v>
      </c>
      <c r="B39" s="39">
        <v>1061</v>
      </c>
      <c r="C39" s="38" t="s">
        <v>8</v>
      </c>
      <c r="D39" s="40" t="s">
        <v>98</v>
      </c>
      <c r="E39" s="5">
        <f t="shared" ref="E39:E45" si="64">F39+I39</f>
        <v>0</v>
      </c>
      <c r="F39" s="5"/>
      <c r="G39" s="6"/>
      <c r="H39" s="6"/>
      <c r="I39" s="6"/>
      <c r="J39" s="5">
        <f t="shared" ref="J39:J50" si="65">L39+O39</f>
        <v>0</v>
      </c>
      <c r="K39" s="5"/>
      <c r="L39" s="5"/>
      <c r="M39" s="5"/>
      <c r="N39" s="5"/>
      <c r="O39" s="5"/>
      <c r="P39" s="5">
        <f t="shared" ref="P39:P50" si="66">E39+J39</f>
        <v>0</v>
      </c>
      <c r="Q39" s="202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  <c r="KO39" s="46"/>
      <c r="KP39" s="46"/>
      <c r="KQ39" s="46"/>
      <c r="KR39" s="46"/>
      <c r="KS39" s="46"/>
      <c r="KT39" s="46"/>
      <c r="KU39" s="46"/>
      <c r="KV39" s="46"/>
      <c r="KW39" s="46"/>
      <c r="KX39" s="46"/>
      <c r="KY39" s="46"/>
      <c r="KZ39" s="46"/>
      <c r="LA39" s="46"/>
      <c r="LB39" s="46"/>
      <c r="LC39" s="46"/>
      <c r="LD39" s="46"/>
      <c r="LE39" s="46"/>
      <c r="LF39" s="46"/>
      <c r="LG39" s="46"/>
      <c r="LH39" s="46"/>
      <c r="LI39" s="46"/>
      <c r="LJ39" s="46"/>
      <c r="LK39" s="46"/>
      <c r="LL39" s="46"/>
      <c r="LM39" s="46"/>
      <c r="LN39" s="46"/>
      <c r="LO39" s="46"/>
      <c r="LP39" s="46"/>
      <c r="LQ39" s="46"/>
      <c r="LR39" s="46"/>
      <c r="LS39" s="46"/>
      <c r="LT39" s="46"/>
      <c r="LU39" s="46"/>
      <c r="LV39" s="46"/>
      <c r="LW39" s="46"/>
      <c r="LX39" s="46"/>
      <c r="LY39" s="46"/>
      <c r="LZ39" s="46"/>
      <c r="MA39" s="46"/>
      <c r="MB39" s="46"/>
      <c r="MC39" s="46"/>
      <c r="MD39" s="46"/>
      <c r="ME39" s="46"/>
      <c r="MF39" s="46"/>
      <c r="MG39" s="46"/>
      <c r="MH39" s="46"/>
      <c r="MI39" s="46"/>
      <c r="MJ39" s="46"/>
      <c r="MK39" s="46"/>
      <c r="ML39" s="46"/>
      <c r="MM39" s="46"/>
      <c r="MN39" s="46"/>
      <c r="MO39" s="46"/>
      <c r="MP39" s="46"/>
      <c r="MQ39" s="46"/>
      <c r="MR39" s="46"/>
      <c r="MS39" s="46"/>
      <c r="MT39" s="46"/>
      <c r="MU39" s="46"/>
      <c r="MV39" s="46"/>
      <c r="MW39" s="46"/>
      <c r="MX39" s="46"/>
      <c r="MY39" s="46"/>
      <c r="MZ39" s="46"/>
      <c r="NA39" s="46"/>
      <c r="NB39" s="46"/>
      <c r="NC39" s="46"/>
      <c r="ND39" s="46"/>
      <c r="NE39" s="46"/>
      <c r="NF39" s="46"/>
      <c r="NG39" s="46"/>
      <c r="NH39" s="46"/>
      <c r="NI39" s="46"/>
      <c r="NJ39" s="46"/>
      <c r="NK39" s="46"/>
      <c r="NL39" s="46"/>
      <c r="NM39" s="46"/>
      <c r="NN39" s="46"/>
      <c r="NO39" s="46"/>
      <c r="NP39" s="46"/>
      <c r="NQ39" s="46"/>
      <c r="NR39" s="46"/>
      <c r="NS39" s="46"/>
      <c r="NT39" s="46"/>
      <c r="NU39" s="46"/>
      <c r="NV39" s="46"/>
      <c r="NW39" s="46"/>
      <c r="NX39" s="46"/>
      <c r="NY39" s="46"/>
      <c r="NZ39" s="46"/>
      <c r="OA39" s="46"/>
      <c r="OB39" s="46"/>
      <c r="OC39" s="46"/>
      <c r="OD39" s="46"/>
      <c r="OE39" s="46"/>
      <c r="OF39" s="46"/>
      <c r="OG39" s="46"/>
      <c r="OH39" s="46"/>
      <c r="OI39" s="46"/>
      <c r="OJ39" s="46"/>
      <c r="OK39" s="46"/>
      <c r="OL39" s="46"/>
      <c r="OM39" s="46"/>
      <c r="ON39" s="46"/>
      <c r="OO39" s="46"/>
      <c r="OP39" s="46"/>
      <c r="OQ39" s="46"/>
      <c r="OR39" s="46"/>
      <c r="OS39" s="46"/>
      <c r="OT39" s="46"/>
      <c r="OU39" s="46"/>
      <c r="OV39" s="46"/>
      <c r="OW39" s="46"/>
      <c r="OX39" s="46"/>
      <c r="OY39" s="46"/>
      <c r="OZ39" s="46"/>
      <c r="PA39" s="46"/>
      <c r="PB39" s="46"/>
      <c r="PC39" s="46"/>
      <c r="PD39" s="46"/>
      <c r="PE39" s="46"/>
      <c r="PF39" s="46"/>
      <c r="PG39" s="46"/>
      <c r="PH39" s="46"/>
      <c r="PI39" s="46"/>
      <c r="PJ39" s="46"/>
      <c r="PK39" s="46"/>
      <c r="PL39" s="46"/>
      <c r="PM39" s="46"/>
      <c r="PN39" s="46"/>
      <c r="PO39" s="46"/>
      <c r="PP39" s="46"/>
      <c r="PQ39" s="46"/>
      <c r="PR39" s="46"/>
      <c r="PS39" s="46"/>
      <c r="PT39" s="46"/>
      <c r="PU39" s="46"/>
      <c r="PV39" s="46"/>
      <c r="PW39" s="46"/>
      <c r="PX39" s="46"/>
      <c r="PY39" s="46"/>
      <c r="PZ39" s="46"/>
      <c r="QA39" s="46"/>
      <c r="QB39" s="46"/>
      <c r="QC39" s="46"/>
      <c r="QD39" s="46"/>
      <c r="QE39" s="46"/>
      <c r="QF39" s="46"/>
      <c r="QG39" s="46"/>
      <c r="QH39" s="46"/>
      <c r="QI39" s="46"/>
      <c r="QJ39" s="46"/>
      <c r="QK39" s="46"/>
      <c r="QL39" s="46"/>
      <c r="QM39" s="46"/>
      <c r="QN39" s="46"/>
      <c r="QO39" s="46"/>
      <c r="QP39" s="46"/>
      <c r="QQ39" s="46"/>
      <c r="QR39" s="46"/>
      <c r="QS39" s="46"/>
      <c r="QT39" s="46"/>
      <c r="QU39" s="46"/>
      <c r="QV39" s="46"/>
      <c r="QW39" s="46"/>
      <c r="QX39" s="46"/>
      <c r="QY39" s="46"/>
      <c r="QZ39" s="46"/>
      <c r="RA39" s="46"/>
      <c r="RB39" s="46"/>
      <c r="RC39" s="46"/>
      <c r="RD39" s="46"/>
      <c r="RE39" s="46"/>
      <c r="RF39" s="46"/>
      <c r="RG39" s="46"/>
      <c r="RH39" s="46"/>
      <c r="RI39" s="46"/>
      <c r="RJ39" s="46"/>
      <c r="RK39" s="46"/>
      <c r="RL39" s="46"/>
      <c r="RM39" s="46"/>
      <c r="RN39" s="46"/>
      <c r="RO39" s="46"/>
      <c r="RP39" s="46"/>
      <c r="RQ39" s="46"/>
      <c r="RR39" s="46"/>
      <c r="RS39" s="46"/>
      <c r="RT39" s="46"/>
      <c r="RU39" s="46"/>
      <c r="RV39" s="46"/>
      <c r="RW39" s="46"/>
      <c r="RX39" s="46"/>
      <c r="RY39" s="46"/>
      <c r="RZ39" s="46"/>
      <c r="SA39" s="46"/>
      <c r="SB39" s="46"/>
      <c r="SC39" s="46"/>
      <c r="SD39" s="46"/>
      <c r="SE39" s="46"/>
      <c r="SF39" s="46"/>
      <c r="SG39" s="46"/>
      <c r="SH39" s="46"/>
      <c r="SI39" s="46"/>
      <c r="SJ39" s="46"/>
      <c r="SK39" s="46"/>
      <c r="SL39" s="46"/>
      <c r="SM39" s="46"/>
      <c r="SN39" s="46"/>
      <c r="SO39" s="46"/>
      <c r="SP39" s="46"/>
      <c r="SQ39" s="46"/>
      <c r="SR39" s="46"/>
      <c r="SS39" s="46"/>
      <c r="ST39" s="46"/>
      <c r="SU39" s="46"/>
      <c r="SV39" s="46"/>
      <c r="SW39" s="46"/>
      <c r="SX39" s="46"/>
      <c r="SY39" s="46"/>
      <c r="SZ39" s="46"/>
      <c r="TA39" s="46"/>
      <c r="TB39" s="46"/>
      <c r="TC39" s="46"/>
      <c r="TD39" s="46"/>
      <c r="TE39" s="46"/>
    </row>
    <row r="40" spans="1:525" s="47" customFormat="1" ht="47.25" hidden="1" customHeight="1" x14ac:dyDescent="0.25">
      <c r="A40" s="44"/>
      <c r="B40" s="63"/>
      <c r="C40" s="44"/>
      <c r="D40" s="45" t="s">
        <v>115</v>
      </c>
      <c r="E40" s="5">
        <f t="shared" si="64"/>
        <v>0</v>
      </c>
      <c r="F40" s="6"/>
      <c r="G40" s="6"/>
      <c r="H40" s="6"/>
      <c r="I40" s="6"/>
      <c r="J40" s="6">
        <f>L40+O40</f>
        <v>0</v>
      </c>
      <c r="K40" s="6"/>
      <c r="L40" s="6"/>
      <c r="M40" s="6"/>
      <c r="N40" s="6"/>
      <c r="O40" s="6"/>
      <c r="P40" s="6">
        <f t="shared" si="66"/>
        <v>0</v>
      </c>
      <c r="Q40" s="202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46"/>
      <c r="JB40" s="46"/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  <c r="KG40" s="46"/>
      <c r="KH40" s="46"/>
      <c r="KI40" s="46"/>
      <c r="KJ40" s="46"/>
      <c r="KK40" s="46"/>
      <c r="KL40" s="46"/>
      <c r="KM40" s="46"/>
      <c r="KN40" s="46"/>
      <c r="KO40" s="46"/>
      <c r="KP40" s="46"/>
      <c r="KQ40" s="46"/>
      <c r="KR40" s="46"/>
      <c r="KS40" s="46"/>
      <c r="KT40" s="46"/>
      <c r="KU40" s="46"/>
      <c r="KV40" s="46"/>
      <c r="KW40" s="46"/>
      <c r="KX40" s="46"/>
      <c r="KY40" s="46"/>
      <c r="KZ40" s="46"/>
      <c r="LA40" s="46"/>
      <c r="LB40" s="46"/>
      <c r="LC40" s="46"/>
      <c r="LD40" s="46"/>
      <c r="LE40" s="46"/>
      <c r="LF40" s="46"/>
      <c r="LG40" s="46"/>
      <c r="LH40" s="46"/>
      <c r="LI40" s="46"/>
      <c r="LJ40" s="46"/>
      <c r="LK40" s="46"/>
      <c r="LL40" s="46"/>
      <c r="LM40" s="46"/>
      <c r="LN40" s="46"/>
      <c r="LO40" s="46"/>
      <c r="LP40" s="46"/>
      <c r="LQ40" s="46"/>
      <c r="LR40" s="46"/>
      <c r="LS40" s="46"/>
      <c r="LT40" s="46"/>
      <c r="LU40" s="46"/>
      <c r="LV40" s="46"/>
      <c r="LW40" s="46"/>
      <c r="LX40" s="46"/>
      <c r="LY40" s="46"/>
      <c r="LZ40" s="46"/>
      <c r="MA40" s="46"/>
      <c r="MB40" s="46"/>
      <c r="MC40" s="46"/>
      <c r="MD40" s="46"/>
      <c r="ME40" s="46"/>
      <c r="MF40" s="46"/>
      <c r="MG40" s="46"/>
      <c r="MH40" s="46"/>
      <c r="MI40" s="46"/>
      <c r="MJ40" s="46"/>
      <c r="MK40" s="46"/>
      <c r="ML40" s="46"/>
      <c r="MM40" s="46"/>
      <c r="MN40" s="46"/>
      <c r="MO40" s="46"/>
      <c r="MP40" s="46"/>
      <c r="MQ40" s="46"/>
      <c r="MR40" s="46"/>
      <c r="MS40" s="46"/>
      <c r="MT40" s="46"/>
      <c r="MU40" s="46"/>
      <c r="MV40" s="46"/>
      <c r="MW40" s="46"/>
      <c r="MX40" s="46"/>
      <c r="MY40" s="46"/>
      <c r="MZ40" s="46"/>
      <c r="NA40" s="46"/>
      <c r="NB40" s="46"/>
      <c r="NC40" s="46"/>
      <c r="ND40" s="46"/>
      <c r="NE40" s="46"/>
      <c r="NF40" s="46"/>
      <c r="NG40" s="46"/>
      <c r="NH40" s="46"/>
      <c r="NI40" s="46"/>
      <c r="NJ40" s="46"/>
      <c r="NK40" s="46"/>
      <c r="NL40" s="46"/>
      <c r="NM40" s="46"/>
      <c r="NN40" s="46"/>
      <c r="NO40" s="46"/>
      <c r="NP40" s="46"/>
      <c r="NQ40" s="46"/>
      <c r="NR40" s="46"/>
      <c r="NS40" s="46"/>
      <c r="NT40" s="46"/>
      <c r="NU40" s="46"/>
      <c r="NV40" s="46"/>
      <c r="NW40" s="46"/>
      <c r="NX40" s="46"/>
      <c r="NY40" s="46"/>
      <c r="NZ40" s="46"/>
      <c r="OA40" s="46"/>
      <c r="OB40" s="46"/>
      <c r="OC40" s="46"/>
      <c r="OD40" s="46"/>
      <c r="OE40" s="46"/>
      <c r="OF40" s="46"/>
      <c r="OG40" s="46"/>
      <c r="OH40" s="46"/>
      <c r="OI40" s="46"/>
      <c r="OJ40" s="46"/>
      <c r="OK40" s="46"/>
      <c r="OL40" s="46"/>
      <c r="OM40" s="46"/>
      <c r="ON40" s="46"/>
      <c r="OO40" s="46"/>
      <c r="OP40" s="46"/>
      <c r="OQ40" s="46"/>
      <c r="OR40" s="46"/>
      <c r="OS40" s="46"/>
      <c r="OT40" s="46"/>
      <c r="OU40" s="46"/>
      <c r="OV40" s="46"/>
      <c r="OW40" s="46"/>
      <c r="OX40" s="46"/>
      <c r="OY40" s="46"/>
      <c r="OZ40" s="46"/>
      <c r="PA40" s="46"/>
      <c r="PB40" s="46"/>
      <c r="PC40" s="46"/>
      <c r="PD40" s="46"/>
      <c r="PE40" s="46"/>
      <c r="PF40" s="46"/>
      <c r="PG40" s="46"/>
      <c r="PH40" s="46"/>
      <c r="PI40" s="46"/>
      <c r="PJ40" s="46"/>
      <c r="PK40" s="46"/>
      <c r="PL40" s="46"/>
      <c r="PM40" s="46"/>
      <c r="PN40" s="46"/>
      <c r="PO40" s="46"/>
      <c r="PP40" s="46"/>
      <c r="PQ40" s="46"/>
      <c r="PR40" s="46"/>
      <c r="PS40" s="46"/>
      <c r="PT40" s="46"/>
      <c r="PU40" s="46"/>
      <c r="PV40" s="46"/>
      <c r="PW40" s="46"/>
      <c r="PX40" s="46"/>
      <c r="PY40" s="46"/>
      <c r="PZ40" s="46"/>
      <c r="QA40" s="46"/>
      <c r="QB40" s="46"/>
      <c r="QC40" s="46"/>
      <c r="QD40" s="46"/>
      <c r="QE40" s="46"/>
      <c r="QF40" s="46"/>
      <c r="QG40" s="46"/>
      <c r="QH40" s="46"/>
      <c r="QI40" s="46"/>
      <c r="QJ40" s="46"/>
      <c r="QK40" s="46"/>
      <c r="QL40" s="46"/>
      <c r="QM40" s="46"/>
      <c r="QN40" s="46"/>
      <c r="QO40" s="46"/>
      <c r="QP40" s="46"/>
      <c r="QQ40" s="46"/>
      <c r="QR40" s="46"/>
      <c r="QS40" s="46"/>
      <c r="QT40" s="46"/>
      <c r="QU40" s="46"/>
      <c r="QV40" s="46"/>
      <c r="QW40" s="46"/>
      <c r="QX40" s="46"/>
      <c r="QY40" s="46"/>
      <c r="QZ40" s="46"/>
      <c r="RA40" s="46"/>
      <c r="RB40" s="46"/>
      <c r="RC40" s="46"/>
      <c r="RD40" s="46"/>
      <c r="RE40" s="46"/>
      <c r="RF40" s="46"/>
      <c r="RG40" s="46"/>
      <c r="RH40" s="46"/>
      <c r="RI40" s="46"/>
      <c r="RJ40" s="46"/>
      <c r="RK40" s="46"/>
      <c r="RL40" s="46"/>
      <c r="RM40" s="46"/>
      <c r="RN40" s="46"/>
      <c r="RO40" s="46"/>
      <c r="RP40" s="46"/>
      <c r="RQ40" s="46"/>
      <c r="RR40" s="46"/>
      <c r="RS40" s="46"/>
      <c r="RT40" s="46"/>
      <c r="RU40" s="46"/>
      <c r="RV40" s="46"/>
      <c r="RW40" s="46"/>
      <c r="RX40" s="46"/>
      <c r="RY40" s="46"/>
      <c r="RZ40" s="46"/>
      <c r="SA40" s="46"/>
      <c r="SB40" s="46"/>
      <c r="SC40" s="46"/>
      <c r="SD40" s="46"/>
      <c r="SE40" s="46"/>
      <c r="SF40" s="46"/>
      <c r="SG40" s="46"/>
      <c r="SH40" s="46"/>
      <c r="SI40" s="46"/>
      <c r="SJ40" s="46"/>
      <c r="SK40" s="46"/>
      <c r="SL40" s="46"/>
      <c r="SM40" s="46"/>
      <c r="SN40" s="46"/>
      <c r="SO40" s="46"/>
      <c r="SP40" s="46"/>
      <c r="SQ40" s="46"/>
      <c r="SR40" s="46"/>
      <c r="SS40" s="46"/>
      <c r="ST40" s="46"/>
      <c r="SU40" s="46"/>
      <c r="SV40" s="46"/>
      <c r="SW40" s="46"/>
      <c r="SX40" s="46"/>
      <c r="SY40" s="46"/>
      <c r="SZ40" s="46"/>
      <c r="TA40" s="46"/>
      <c r="TB40" s="46"/>
      <c r="TC40" s="46"/>
      <c r="TD40" s="46"/>
      <c r="TE40" s="46"/>
    </row>
    <row r="41" spans="1:525" s="47" customFormat="1" ht="31.5" hidden="1" customHeight="1" x14ac:dyDescent="0.25">
      <c r="A41" s="44"/>
      <c r="B41" s="63"/>
      <c r="C41" s="44"/>
      <c r="D41" s="45" t="s">
        <v>114</v>
      </c>
      <c r="E41" s="5">
        <f t="shared" si="64"/>
        <v>0</v>
      </c>
      <c r="F41" s="6"/>
      <c r="G41" s="6"/>
      <c r="H41" s="6"/>
      <c r="I41" s="6"/>
      <c r="J41" s="6">
        <f t="shared" ref="J41" si="67">L41+O41</f>
        <v>0</v>
      </c>
      <c r="K41" s="6"/>
      <c r="L41" s="6"/>
      <c r="M41" s="6"/>
      <c r="N41" s="6"/>
      <c r="O41" s="6"/>
      <c r="P41" s="6">
        <f t="shared" si="66"/>
        <v>0</v>
      </c>
      <c r="Q41" s="202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  <c r="IW41" s="46"/>
      <c r="IX41" s="46"/>
      <c r="IY41" s="46"/>
      <c r="IZ41" s="46"/>
      <c r="JA41" s="46"/>
      <c r="JB41" s="46"/>
      <c r="JC41" s="46"/>
      <c r="JD41" s="46"/>
      <c r="JE41" s="46"/>
      <c r="JF41" s="46"/>
      <c r="JG41" s="46"/>
      <c r="JH41" s="46"/>
      <c r="JI41" s="46"/>
      <c r="JJ41" s="46"/>
      <c r="JK41" s="46"/>
      <c r="JL41" s="46"/>
      <c r="JM41" s="46"/>
      <c r="JN41" s="46"/>
      <c r="JO41" s="46"/>
      <c r="JP41" s="46"/>
      <c r="JQ41" s="46"/>
      <c r="JR41" s="46"/>
      <c r="JS41" s="46"/>
      <c r="JT41" s="46"/>
      <c r="JU41" s="46"/>
      <c r="JV41" s="46"/>
      <c r="JW41" s="46"/>
      <c r="JX41" s="46"/>
      <c r="JY41" s="46"/>
      <c r="JZ41" s="46"/>
      <c r="KA41" s="46"/>
      <c r="KB41" s="46"/>
      <c r="KC41" s="46"/>
      <c r="KD41" s="46"/>
      <c r="KE41" s="46"/>
      <c r="KF41" s="46"/>
      <c r="KG41" s="46"/>
      <c r="KH41" s="46"/>
      <c r="KI41" s="46"/>
      <c r="KJ41" s="46"/>
      <c r="KK41" s="46"/>
      <c r="KL41" s="46"/>
      <c r="KM41" s="46"/>
      <c r="KN41" s="46"/>
      <c r="KO41" s="46"/>
      <c r="KP41" s="46"/>
      <c r="KQ41" s="46"/>
      <c r="KR41" s="46"/>
      <c r="KS41" s="46"/>
      <c r="KT41" s="46"/>
      <c r="KU41" s="46"/>
      <c r="KV41" s="46"/>
      <c r="KW41" s="46"/>
      <c r="KX41" s="46"/>
      <c r="KY41" s="46"/>
      <c r="KZ41" s="46"/>
      <c r="LA41" s="46"/>
      <c r="LB41" s="46"/>
      <c r="LC41" s="46"/>
      <c r="LD41" s="46"/>
      <c r="LE41" s="46"/>
      <c r="LF41" s="46"/>
      <c r="LG41" s="46"/>
      <c r="LH41" s="46"/>
      <c r="LI41" s="46"/>
      <c r="LJ41" s="46"/>
      <c r="LK41" s="46"/>
      <c r="LL41" s="46"/>
      <c r="LM41" s="46"/>
      <c r="LN41" s="46"/>
      <c r="LO41" s="46"/>
      <c r="LP41" s="46"/>
      <c r="LQ41" s="46"/>
      <c r="LR41" s="46"/>
      <c r="LS41" s="46"/>
      <c r="LT41" s="46"/>
      <c r="LU41" s="46"/>
      <c r="LV41" s="46"/>
      <c r="LW41" s="46"/>
      <c r="LX41" s="46"/>
      <c r="LY41" s="46"/>
      <c r="LZ41" s="46"/>
      <c r="MA41" s="46"/>
      <c r="MB41" s="46"/>
      <c r="MC41" s="46"/>
      <c r="MD41" s="46"/>
      <c r="ME41" s="46"/>
      <c r="MF41" s="46"/>
      <c r="MG41" s="46"/>
      <c r="MH41" s="46"/>
      <c r="MI41" s="46"/>
      <c r="MJ41" s="46"/>
      <c r="MK41" s="46"/>
      <c r="ML41" s="46"/>
      <c r="MM41" s="46"/>
      <c r="MN41" s="46"/>
      <c r="MO41" s="46"/>
      <c r="MP41" s="46"/>
      <c r="MQ41" s="46"/>
      <c r="MR41" s="46"/>
      <c r="MS41" s="46"/>
      <c r="MT41" s="46"/>
      <c r="MU41" s="46"/>
      <c r="MV41" s="46"/>
      <c r="MW41" s="46"/>
      <c r="MX41" s="46"/>
      <c r="MY41" s="46"/>
      <c r="MZ41" s="46"/>
      <c r="NA41" s="46"/>
      <c r="NB41" s="46"/>
      <c r="NC41" s="46"/>
      <c r="ND41" s="46"/>
      <c r="NE41" s="46"/>
      <c r="NF41" s="46"/>
      <c r="NG41" s="46"/>
      <c r="NH41" s="46"/>
      <c r="NI41" s="46"/>
      <c r="NJ41" s="46"/>
      <c r="NK41" s="46"/>
      <c r="NL41" s="46"/>
      <c r="NM41" s="46"/>
      <c r="NN41" s="46"/>
      <c r="NO41" s="46"/>
      <c r="NP41" s="46"/>
      <c r="NQ41" s="46"/>
      <c r="NR41" s="46"/>
      <c r="NS41" s="46"/>
      <c r="NT41" s="46"/>
      <c r="NU41" s="46"/>
      <c r="NV41" s="46"/>
      <c r="NW41" s="46"/>
      <c r="NX41" s="46"/>
      <c r="NY41" s="46"/>
      <c r="NZ41" s="46"/>
      <c r="OA41" s="46"/>
      <c r="OB41" s="46"/>
      <c r="OC41" s="46"/>
      <c r="OD41" s="46"/>
      <c r="OE41" s="46"/>
      <c r="OF41" s="46"/>
      <c r="OG41" s="46"/>
      <c r="OH41" s="46"/>
      <c r="OI41" s="46"/>
      <c r="OJ41" s="46"/>
      <c r="OK41" s="46"/>
      <c r="OL41" s="46"/>
      <c r="OM41" s="46"/>
      <c r="ON41" s="46"/>
      <c r="OO41" s="46"/>
      <c r="OP41" s="46"/>
      <c r="OQ41" s="46"/>
      <c r="OR41" s="46"/>
      <c r="OS41" s="46"/>
      <c r="OT41" s="46"/>
      <c r="OU41" s="46"/>
      <c r="OV41" s="46"/>
      <c r="OW41" s="46"/>
      <c r="OX41" s="46"/>
      <c r="OY41" s="46"/>
      <c r="OZ41" s="46"/>
      <c r="PA41" s="46"/>
      <c r="PB41" s="46"/>
      <c r="PC41" s="46"/>
      <c r="PD41" s="46"/>
      <c r="PE41" s="46"/>
      <c r="PF41" s="46"/>
      <c r="PG41" s="46"/>
      <c r="PH41" s="46"/>
      <c r="PI41" s="46"/>
      <c r="PJ41" s="46"/>
      <c r="PK41" s="46"/>
      <c r="PL41" s="46"/>
      <c r="PM41" s="46"/>
      <c r="PN41" s="46"/>
      <c r="PO41" s="46"/>
      <c r="PP41" s="46"/>
      <c r="PQ41" s="46"/>
      <c r="PR41" s="46"/>
      <c r="PS41" s="46"/>
      <c r="PT41" s="46"/>
      <c r="PU41" s="46"/>
      <c r="PV41" s="46"/>
      <c r="PW41" s="46"/>
      <c r="PX41" s="46"/>
      <c r="PY41" s="46"/>
      <c r="PZ41" s="46"/>
      <c r="QA41" s="46"/>
      <c r="QB41" s="46"/>
      <c r="QC41" s="46"/>
      <c r="QD41" s="46"/>
      <c r="QE41" s="46"/>
      <c r="QF41" s="46"/>
      <c r="QG41" s="46"/>
      <c r="QH41" s="46"/>
      <c r="QI41" s="46"/>
      <c r="QJ41" s="46"/>
      <c r="QK41" s="46"/>
      <c r="QL41" s="46"/>
      <c r="QM41" s="46"/>
      <c r="QN41" s="46"/>
      <c r="QO41" s="46"/>
      <c r="QP41" s="46"/>
      <c r="QQ41" s="46"/>
      <c r="QR41" s="46"/>
      <c r="QS41" s="46"/>
      <c r="QT41" s="46"/>
      <c r="QU41" s="46"/>
      <c r="QV41" s="46"/>
      <c r="QW41" s="46"/>
      <c r="QX41" s="46"/>
      <c r="QY41" s="46"/>
      <c r="QZ41" s="46"/>
      <c r="RA41" s="46"/>
      <c r="RB41" s="46"/>
      <c r="RC41" s="46"/>
      <c r="RD41" s="46"/>
      <c r="RE41" s="46"/>
      <c r="RF41" s="46"/>
      <c r="RG41" s="46"/>
      <c r="RH41" s="46"/>
      <c r="RI41" s="46"/>
      <c r="RJ41" s="46"/>
      <c r="RK41" s="46"/>
      <c r="RL41" s="46"/>
      <c r="RM41" s="46"/>
      <c r="RN41" s="46"/>
      <c r="RO41" s="46"/>
      <c r="RP41" s="46"/>
      <c r="RQ41" s="46"/>
      <c r="RR41" s="46"/>
      <c r="RS41" s="46"/>
      <c r="RT41" s="46"/>
      <c r="RU41" s="46"/>
      <c r="RV41" s="46"/>
      <c r="RW41" s="46"/>
      <c r="RX41" s="46"/>
      <c r="RY41" s="46"/>
      <c r="RZ41" s="46"/>
      <c r="SA41" s="46"/>
      <c r="SB41" s="46"/>
      <c r="SC41" s="46"/>
      <c r="SD41" s="46"/>
      <c r="SE41" s="46"/>
      <c r="SF41" s="46"/>
      <c r="SG41" s="46"/>
      <c r="SH41" s="46"/>
      <c r="SI41" s="46"/>
      <c r="SJ41" s="46"/>
      <c r="SK41" s="46"/>
      <c r="SL41" s="46"/>
      <c r="SM41" s="46"/>
      <c r="SN41" s="46"/>
      <c r="SO41" s="46"/>
      <c r="SP41" s="46"/>
      <c r="SQ41" s="46"/>
      <c r="SR41" s="46"/>
      <c r="SS41" s="46"/>
      <c r="ST41" s="46"/>
      <c r="SU41" s="46"/>
      <c r="SV41" s="46"/>
      <c r="SW41" s="46"/>
      <c r="SX41" s="46"/>
      <c r="SY41" s="46"/>
      <c r="SZ41" s="46"/>
      <c r="TA41" s="46"/>
      <c r="TB41" s="46"/>
      <c r="TC41" s="46"/>
      <c r="TD41" s="46"/>
      <c r="TE41" s="46"/>
    </row>
    <row r="42" spans="1:525" s="47" customFormat="1" ht="63" hidden="1" customHeight="1" x14ac:dyDescent="0.25">
      <c r="A42" s="38" t="s">
        <v>110</v>
      </c>
      <c r="B42" s="39">
        <v>1062</v>
      </c>
      <c r="C42" s="38" t="s">
        <v>10</v>
      </c>
      <c r="D42" s="43" t="s">
        <v>101</v>
      </c>
      <c r="E42" s="5">
        <f t="shared" si="64"/>
        <v>0</v>
      </c>
      <c r="F42" s="5"/>
      <c r="G42" s="6"/>
      <c r="H42" s="6"/>
      <c r="I42" s="6"/>
      <c r="J42" s="5">
        <f>L42+O42</f>
        <v>0</v>
      </c>
      <c r="K42" s="6"/>
      <c r="L42" s="6"/>
      <c r="M42" s="6"/>
      <c r="N42" s="6"/>
      <c r="O42" s="6"/>
      <c r="P42" s="5">
        <f t="shared" si="66"/>
        <v>0</v>
      </c>
      <c r="Q42" s="202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  <c r="IW42" s="46"/>
      <c r="IX42" s="46"/>
      <c r="IY42" s="46"/>
      <c r="IZ42" s="46"/>
      <c r="JA42" s="46"/>
      <c r="JB42" s="46"/>
      <c r="JC42" s="46"/>
      <c r="JD42" s="46"/>
      <c r="JE42" s="46"/>
      <c r="JF42" s="46"/>
      <c r="JG42" s="46"/>
      <c r="JH42" s="46"/>
      <c r="JI42" s="46"/>
      <c r="JJ42" s="46"/>
      <c r="JK42" s="46"/>
      <c r="JL42" s="46"/>
      <c r="JM42" s="46"/>
      <c r="JN42" s="46"/>
      <c r="JO42" s="46"/>
      <c r="JP42" s="46"/>
      <c r="JQ42" s="46"/>
      <c r="JR42" s="46"/>
      <c r="JS42" s="46"/>
      <c r="JT42" s="46"/>
      <c r="JU42" s="46"/>
      <c r="JV42" s="46"/>
      <c r="JW42" s="46"/>
      <c r="JX42" s="46"/>
      <c r="JY42" s="46"/>
      <c r="JZ42" s="46"/>
      <c r="KA42" s="46"/>
      <c r="KB42" s="46"/>
      <c r="KC42" s="46"/>
      <c r="KD42" s="46"/>
      <c r="KE42" s="46"/>
      <c r="KF42" s="46"/>
      <c r="KG42" s="46"/>
      <c r="KH42" s="46"/>
      <c r="KI42" s="46"/>
      <c r="KJ42" s="46"/>
      <c r="KK42" s="46"/>
      <c r="KL42" s="46"/>
      <c r="KM42" s="46"/>
      <c r="KN42" s="46"/>
      <c r="KO42" s="46"/>
      <c r="KP42" s="46"/>
      <c r="KQ42" s="46"/>
      <c r="KR42" s="46"/>
      <c r="KS42" s="46"/>
      <c r="KT42" s="46"/>
      <c r="KU42" s="46"/>
      <c r="KV42" s="46"/>
      <c r="KW42" s="46"/>
      <c r="KX42" s="46"/>
      <c r="KY42" s="46"/>
      <c r="KZ42" s="46"/>
      <c r="LA42" s="46"/>
      <c r="LB42" s="46"/>
      <c r="LC42" s="46"/>
      <c r="LD42" s="46"/>
      <c r="LE42" s="46"/>
      <c r="LF42" s="46"/>
      <c r="LG42" s="46"/>
      <c r="LH42" s="46"/>
      <c r="LI42" s="46"/>
      <c r="LJ42" s="46"/>
      <c r="LK42" s="46"/>
      <c r="LL42" s="46"/>
      <c r="LM42" s="46"/>
      <c r="LN42" s="46"/>
      <c r="LO42" s="46"/>
      <c r="LP42" s="46"/>
      <c r="LQ42" s="46"/>
      <c r="LR42" s="46"/>
      <c r="LS42" s="46"/>
      <c r="LT42" s="46"/>
      <c r="LU42" s="46"/>
      <c r="LV42" s="46"/>
      <c r="LW42" s="46"/>
      <c r="LX42" s="46"/>
      <c r="LY42" s="46"/>
      <c r="LZ42" s="46"/>
      <c r="MA42" s="46"/>
      <c r="MB42" s="46"/>
      <c r="MC42" s="46"/>
      <c r="MD42" s="46"/>
      <c r="ME42" s="46"/>
      <c r="MF42" s="46"/>
      <c r="MG42" s="46"/>
      <c r="MH42" s="46"/>
      <c r="MI42" s="46"/>
      <c r="MJ42" s="46"/>
      <c r="MK42" s="46"/>
      <c r="ML42" s="46"/>
      <c r="MM42" s="46"/>
      <c r="MN42" s="46"/>
      <c r="MO42" s="46"/>
      <c r="MP42" s="46"/>
      <c r="MQ42" s="46"/>
      <c r="MR42" s="46"/>
      <c r="MS42" s="46"/>
      <c r="MT42" s="46"/>
      <c r="MU42" s="46"/>
      <c r="MV42" s="46"/>
      <c r="MW42" s="46"/>
      <c r="MX42" s="46"/>
      <c r="MY42" s="46"/>
      <c r="MZ42" s="46"/>
      <c r="NA42" s="46"/>
      <c r="NB42" s="46"/>
      <c r="NC42" s="46"/>
      <c r="ND42" s="46"/>
      <c r="NE42" s="46"/>
      <c r="NF42" s="46"/>
      <c r="NG42" s="46"/>
      <c r="NH42" s="46"/>
      <c r="NI42" s="46"/>
      <c r="NJ42" s="46"/>
      <c r="NK42" s="46"/>
      <c r="NL42" s="46"/>
      <c r="NM42" s="46"/>
      <c r="NN42" s="46"/>
      <c r="NO42" s="46"/>
      <c r="NP42" s="46"/>
      <c r="NQ42" s="46"/>
      <c r="NR42" s="46"/>
      <c r="NS42" s="46"/>
      <c r="NT42" s="46"/>
      <c r="NU42" s="46"/>
      <c r="NV42" s="46"/>
      <c r="NW42" s="46"/>
      <c r="NX42" s="46"/>
      <c r="NY42" s="46"/>
      <c r="NZ42" s="46"/>
      <c r="OA42" s="46"/>
      <c r="OB42" s="46"/>
      <c r="OC42" s="46"/>
      <c r="OD42" s="46"/>
      <c r="OE42" s="46"/>
      <c r="OF42" s="46"/>
      <c r="OG42" s="46"/>
      <c r="OH42" s="46"/>
      <c r="OI42" s="46"/>
      <c r="OJ42" s="46"/>
      <c r="OK42" s="46"/>
      <c r="OL42" s="46"/>
      <c r="OM42" s="46"/>
      <c r="ON42" s="46"/>
      <c r="OO42" s="46"/>
      <c r="OP42" s="46"/>
      <c r="OQ42" s="46"/>
      <c r="OR42" s="46"/>
      <c r="OS42" s="46"/>
      <c r="OT42" s="46"/>
      <c r="OU42" s="46"/>
      <c r="OV42" s="46"/>
      <c r="OW42" s="46"/>
      <c r="OX42" s="46"/>
      <c r="OY42" s="46"/>
      <c r="OZ42" s="46"/>
      <c r="PA42" s="46"/>
      <c r="PB42" s="46"/>
      <c r="PC42" s="46"/>
      <c r="PD42" s="46"/>
      <c r="PE42" s="46"/>
      <c r="PF42" s="46"/>
      <c r="PG42" s="46"/>
      <c r="PH42" s="46"/>
      <c r="PI42" s="46"/>
      <c r="PJ42" s="46"/>
      <c r="PK42" s="46"/>
      <c r="PL42" s="46"/>
      <c r="PM42" s="46"/>
      <c r="PN42" s="46"/>
      <c r="PO42" s="46"/>
      <c r="PP42" s="46"/>
      <c r="PQ42" s="46"/>
      <c r="PR42" s="46"/>
      <c r="PS42" s="46"/>
      <c r="PT42" s="46"/>
      <c r="PU42" s="46"/>
      <c r="PV42" s="46"/>
      <c r="PW42" s="46"/>
      <c r="PX42" s="46"/>
      <c r="PY42" s="46"/>
      <c r="PZ42" s="46"/>
      <c r="QA42" s="46"/>
      <c r="QB42" s="46"/>
      <c r="QC42" s="46"/>
      <c r="QD42" s="46"/>
      <c r="QE42" s="46"/>
      <c r="QF42" s="46"/>
      <c r="QG42" s="46"/>
      <c r="QH42" s="46"/>
      <c r="QI42" s="46"/>
      <c r="QJ42" s="46"/>
      <c r="QK42" s="46"/>
      <c r="QL42" s="46"/>
      <c r="QM42" s="46"/>
      <c r="QN42" s="46"/>
      <c r="QO42" s="46"/>
      <c r="QP42" s="46"/>
      <c r="QQ42" s="46"/>
      <c r="QR42" s="46"/>
      <c r="QS42" s="46"/>
      <c r="QT42" s="46"/>
      <c r="QU42" s="46"/>
      <c r="QV42" s="46"/>
      <c r="QW42" s="46"/>
      <c r="QX42" s="46"/>
      <c r="QY42" s="46"/>
      <c r="QZ42" s="46"/>
      <c r="RA42" s="46"/>
      <c r="RB42" s="46"/>
      <c r="RC42" s="46"/>
      <c r="RD42" s="46"/>
      <c r="RE42" s="46"/>
      <c r="RF42" s="46"/>
      <c r="RG42" s="46"/>
      <c r="RH42" s="46"/>
      <c r="RI42" s="46"/>
      <c r="RJ42" s="46"/>
      <c r="RK42" s="46"/>
      <c r="RL42" s="46"/>
      <c r="RM42" s="46"/>
      <c r="RN42" s="46"/>
      <c r="RO42" s="46"/>
      <c r="RP42" s="46"/>
      <c r="RQ42" s="46"/>
      <c r="RR42" s="46"/>
      <c r="RS42" s="46"/>
      <c r="RT42" s="46"/>
      <c r="RU42" s="46"/>
      <c r="RV42" s="46"/>
      <c r="RW42" s="46"/>
      <c r="RX42" s="46"/>
      <c r="RY42" s="46"/>
      <c r="RZ42" s="46"/>
      <c r="SA42" s="46"/>
      <c r="SB42" s="46"/>
      <c r="SC42" s="46"/>
      <c r="SD42" s="46"/>
      <c r="SE42" s="46"/>
      <c r="SF42" s="46"/>
      <c r="SG42" s="46"/>
      <c r="SH42" s="46"/>
      <c r="SI42" s="46"/>
      <c r="SJ42" s="46"/>
      <c r="SK42" s="46"/>
      <c r="SL42" s="46"/>
      <c r="SM42" s="46"/>
      <c r="SN42" s="46"/>
      <c r="SO42" s="46"/>
      <c r="SP42" s="46"/>
      <c r="SQ42" s="46"/>
      <c r="SR42" s="46"/>
      <c r="SS42" s="46"/>
      <c r="ST42" s="46"/>
      <c r="SU42" s="46"/>
      <c r="SV42" s="46"/>
      <c r="SW42" s="46"/>
      <c r="SX42" s="46"/>
      <c r="SY42" s="46"/>
      <c r="SZ42" s="46"/>
      <c r="TA42" s="46"/>
      <c r="TB42" s="46"/>
      <c r="TC42" s="46"/>
      <c r="TD42" s="46"/>
      <c r="TE42" s="46"/>
    </row>
    <row r="43" spans="1:525" s="47" customFormat="1" ht="31.5" hidden="1" customHeight="1" x14ac:dyDescent="0.25">
      <c r="A43" s="44"/>
      <c r="B43" s="63"/>
      <c r="C43" s="44"/>
      <c r="D43" s="45" t="s">
        <v>114</v>
      </c>
      <c r="E43" s="5">
        <f t="shared" si="64"/>
        <v>0</v>
      </c>
      <c r="F43" s="6"/>
      <c r="G43" s="6"/>
      <c r="H43" s="6"/>
      <c r="I43" s="6"/>
      <c r="J43" s="6">
        <f>L43+O43</f>
        <v>0</v>
      </c>
      <c r="K43" s="5"/>
      <c r="L43" s="6"/>
      <c r="M43" s="6"/>
      <c r="N43" s="6"/>
      <c r="O43" s="5"/>
      <c r="P43" s="6">
        <f t="shared" si="66"/>
        <v>0</v>
      </c>
      <c r="Q43" s="202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  <c r="IX43" s="46"/>
      <c r="IY43" s="46"/>
      <c r="IZ43" s="46"/>
      <c r="JA43" s="46"/>
      <c r="JB43" s="46"/>
      <c r="JC43" s="46"/>
      <c r="JD43" s="46"/>
      <c r="JE43" s="46"/>
      <c r="JF43" s="46"/>
      <c r="JG43" s="46"/>
      <c r="JH43" s="46"/>
      <c r="JI43" s="46"/>
      <c r="JJ43" s="46"/>
      <c r="JK43" s="46"/>
      <c r="JL43" s="46"/>
      <c r="JM43" s="46"/>
      <c r="JN43" s="46"/>
      <c r="JO43" s="46"/>
      <c r="JP43" s="46"/>
      <c r="JQ43" s="46"/>
      <c r="JR43" s="46"/>
      <c r="JS43" s="46"/>
      <c r="JT43" s="46"/>
      <c r="JU43" s="46"/>
      <c r="JV43" s="46"/>
      <c r="JW43" s="46"/>
      <c r="JX43" s="46"/>
      <c r="JY43" s="46"/>
      <c r="JZ43" s="46"/>
      <c r="KA43" s="46"/>
      <c r="KB43" s="46"/>
      <c r="KC43" s="46"/>
      <c r="KD43" s="46"/>
      <c r="KE43" s="46"/>
      <c r="KF43" s="46"/>
      <c r="KG43" s="46"/>
      <c r="KH43" s="46"/>
      <c r="KI43" s="46"/>
      <c r="KJ43" s="46"/>
      <c r="KK43" s="46"/>
      <c r="KL43" s="46"/>
      <c r="KM43" s="46"/>
      <c r="KN43" s="46"/>
      <c r="KO43" s="46"/>
      <c r="KP43" s="46"/>
      <c r="KQ43" s="46"/>
      <c r="KR43" s="46"/>
      <c r="KS43" s="46"/>
      <c r="KT43" s="46"/>
      <c r="KU43" s="46"/>
      <c r="KV43" s="46"/>
      <c r="KW43" s="46"/>
      <c r="KX43" s="46"/>
      <c r="KY43" s="46"/>
      <c r="KZ43" s="46"/>
      <c r="LA43" s="46"/>
      <c r="LB43" s="46"/>
      <c r="LC43" s="46"/>
      <c r="LD43" s="46"/>
      <c r="LE43" s="46"/>
      <c r="LF43" s="46"/>
      <c r="LG43" s="46"/>
      <c r="LH43" s="46"/>
      <c r="LI43" s="46"/>
      <c r="LJ43" s="46"/>
      <c r="LK43" s="46"/>
      <c r="LL43" s="46"/>
      <c r="LM43" s="46"/>
      <c r="LN43" s="46"/>
      <c r="LO43" s="46"/>
      <c r="LP43" s="46"/>
      <c r="LQ43" s="46"/>
      <c r="LR43" s="46"/>
      <c r="LS43" s="46"/>
      <c r="LT43" s="46"/>
      <c r="LU43" s="46"/>
      <c r="LV43" s="46"/>
      <c r="LW43" s="46"/>
      <c r="LX43" s="46"/>
      <c r="LY43" s="46"/>
      <c r="LZ43" s="46"/>
      <c r="MA43" s="46"/>
      <c r="MB43" s="46"/>
      <c r="MC43" s="46"/>
      <c r="MD43" s="46"/>
      <c r="ME43" s="46"/>
      <c r="MF43" s="46"/>
      <c r="MG43" s="46"/>
      <c r="MH43" s="46"/>
      <c r="MI43" s="46"/>
      <c r="MJ43" s="46"/>
      <c r="MK43" s="46"/>
      <c r="ML43" s="46"/>
      <c r="MM43" s="46"/>
      <c r="MN43" s="46"/>
      <c r="MO43" s="46"/>
      <c r="MP43" s="46"/>
      <c r="MQ43" s="46"/>
      <c r="MR43" s="46"/>
      <c r="MS43" s="46"/>
      <c r="MT43" s="46"/>
      <c r="MU43" s="46"/>
      <c r="MV43" s="46"/>
      <c r="MW43" s="46"/>
      <c r="MX43" s="46"/>
      <c r="MY43" s="46"/>
      <c r="MZ43" s="46"/>
      <c r="NA43" s="46"/>
      <c r="NB43" s="46"/>
      <c r="NC43" s="46"/>
      <c r="ND43" s="46"/>
      <c r="NE43" s="46"/>
      <c r="NF43" s="46"/>
      <c r="NG43" s="46"/>
      <c r="NH43" s="46"/>
      <c r="NI43" s="46"/>
      <c r="NJ43" s="46"/>
      <c r="NK43" s="46"/>
      <c r="NL43" s="46"/>
      <c r="NM43" s="46"/>
      <c r="NN43" s="46"/>
      <c r="NO43" s="46"/>
      <c r="NP43" s="46"/>
      <c r="NQ43" s="46"/>
      <c r="NR43" s="46"/>
      <c r="NS43" s="46"/>
      <c r="NT43" s="46"/>
      <c r="NU43" s="46"/>
      <c r="NV43" s="46"/>
      <c r="NW43" s="46"/>
      <c r="NX43" s="46"/>
      <c r="NY43" s="46"/>
      <c r="NZ43" s="46"/>
      <c r="OA43" s="46"/>
      <c r="OB43" s="46"/>
      <c r="OC43" s="46"/>
      <c r="OD43" s="46"/>
      <c r="OE43" s="46"/>
      <c r="OF43" s="46"/>
      <c r="OG43" s="46"/>
      <c r="OH43" s="46"/>
      <c r="OI43" s="46"/>
      <c r="OJ43" s="46"/>
      <c r="OK43" s="46"/>
      <c r="OL43" s="46"/>
      <c r="OM43" s="46"/>
      <c r="ON43" s="46"/>
      <c r="OO43" s="46"/>
      <c r="OP43" s="46"/>
      <c r="OQ43" s="46"/>
      <c r="OR43" s="46"/>
      <c r="OS43" s="46"/>
      <c r="OT43" s="46"/>
      <c r="OU43" s="46"/>
      <c r="OV43" s="46"/>
      <c r="OW43" s="46"/>
      <c r="OX43" s="46"/>
      <c r="OY43" s="46"/>
      <c r="OZ43" s="46"/>
      <c r="PA43" s="46"/>
      <c r="PB43" s="46"/>
      <c r="PC43" s="46"/>
      <c r="PD43" s="46"/>
      <c r="PE43" s="46"/>
      <c r="PF43" s="46"/>
      <c r="PG43" s="46"/>
      <c r="PH43" s="46"/>
      <c r="PI43" s="46"/>
      <c r="PJ43" s="46"/>
      <c r="PK43" s="46"/>
      <c r="PL43" s="46"/>
      <c r="PM43" s="46"/>
      <c r="PN43" s="46"/>
      <c r="PO43" s="46"/>
      <c r="PP43" s="46"/>
      <c r="PQ43" s="46"/>
      <c r="PR43" s="46"/>
      <c r="PS43" s="46"/>
      <c r="PT43" s="46"/>
      <c r="PU43" s="46"/>
      <c r="PV43" s="46"/>
      <c r="PW43" s="46"/>
      <c r="PX43" s="46"/>
      <c r="PY43" s="46"/>
      <c r="PZ43" s="46"/>
      <c r="QA43" s="46"/>
      <c r="QB43" s="46"/>
      <c r="QC43" s="46"/>
      <c r="QD43" s="46"/>
      <c r="QE43" s="46"/>
      <c r="QF43" s="46"/>
      <c r="QG43" s="46"/>
      <c r="QH43" s="46"/>
      <c r="QI43" s="46"/>
      <c r="QJ43" s="46"/>
      <c r="QK43" s="46"/>
      <c r="QL43" s="46"/>
      <c r="QM43" s="46"/>
      <c r="QN43" s="46"/>
      <c r="QO43" s="46"/>
      <c r="QP43" s="46"/>
      <c r="QQ43" s="46"/>
      <c r="QR43" s="46"/>
      <c r="QS43" s="46"/>
      <c r="QT43" s="46"/>
      <c r="QU43" s="46"/>
      <c r="QV43" s="46"/>
      <c r="QW43" s="46"/>
      <c r="QX43" s="46"/>
      <c r="QY43" s="46"/>
      <c r="QZ43" s="46"/>
      <c r="RA43" s="46"/>
      <c r="RB43" s="46"/>
      <c r="RC43" s="46"/>
      <c r="RD43" s="46"/>
      <c r="RE43" s="46"/>
      <c r="RF43" s="46"/>
      <c r="RG43" s="46"/>
      <c r="RH43" s="46"/>
      <c r="RI43" s="46"/>
      <c r="RJ43" s="46"/>
      <c r="RK43" s="46"/>
      <c r="RL43" s="46"/>
      <c r="RM43" s="46"/>
      <c r="RN43" s="46"/>
      <c r="RO43" s="46"/>
      <c r="RP43" s="46"/>
      <c r="RQ43" s="46"/>
      <c r="RR43" s="46"/>
      <c r="RS43" s="46"/>
      <c r="RT43" s="46"/>
      <c r="RU43" s="46"/>
      <c r="RV43" s="46"/>
      <c r="RW43" s="46"/>
      <c r="RX43" s="46"/>
      <c r="RY43" s="46"/>
      <c r="RZ43" s="46"/>
      <c r="SA43" s="46"/>
      <c r="SB43" s="46"/>
      <c r="SC43" s="46"/>
      <c r="SD43" s="46"/>
      <c r="SE43" s="46"/>
      <c r="SF43" s="46"/>
      <c r="SG43" s="46"/>
      <c r="SH43" s="46"/>
      <c r="SI43" s="46"/>
      <c r="SJ43" s="46"/>
      <c r="SK43" s="46"/>
      <c r="SL43" s="46"/>
      <c r="SM43" s="46"/>
      <c r="SN43" s="46"/>
      <c r="SO43" s="46"/>
      <c r="SP43" s="46"/>
      <c r="SQ43" s="46"/>
      <c r="SR43" s="46"/>
      <c r="SS43" s="46"/>
      <c r="ST43" s="46"/>
      <c r="SU43" s="46"/>
      <c r="SV43" s="46"/>
      <c r="SW43" s="46"/>
      <c r="SX43" s="46"/>
      <c r="SY43" s="46"/>
      <c r="SZ43" s="46"/>
      <c r="TA43" s="46"/>
      <c r="TB43" s="46"/>
      <c r="TC43" s="46"/>
      <c r="TD43" s="46"/>
      <c r="TE43" s="46"/>
    </row>
    <row r="44" spans="1:525" s="42" customFormat="1" ht="57.75" customHeight="1" x14ac:dyDescent="0.25">
      <c r="A44" s="38" t="s">
        <v>99</v>
      </c>
      <c r="B44" s="38" t="s">
        <v>9</v>
      </c>
      <c r="C44" s="38" t="s">
        <v>11</v>
      </c>
      <c r="D44" s="43" t="str">
        <f>'дод 6'!C38</f>
        <v>Надання позашкільної освіти закладами позашкільної освіти, заходи із позашкільної роботи з дітьми</v>
      </c>
      <c r="E44" s="5">
        <f t="shared" si="64"/>
        <v>49233900</v>
      </c>
      <c r="F44" s="5">
        <v>49233900</v>
      </c>
      <c r="G44" s="5">
        <v>34500000</v>
      </c>
      <c r="H44" s="5">
        <v>6479900</v>
      </c>
      <c r="I44" s="5"/>
      <c r="J44" s="5">
        <f t="shared" si="65"/>
        <v>0</v>
      </c>
      <c r="K44" s="5"/>
      <c r="L44" s="5"/>
      <c r="M44" s="5"/>
      <c r="N44" s="5"/>
      <c r="O44" s="5"/>
      <c r="P44" s="5">
        <f t="shared" si="66"/>
        <v>49233900</v>
      </c>
      <c r="Q44" s="202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  <c r="IW44" s="41"/>
      <c r="IX44" s="41"/>
      <c r="IY44" s="41"/>
      <c r="IZ44" s="41"/>
      <c r="JA44" s="41"/>
      <c r="JB44" s="41"/>
      <c r="JC44" s="41"/>
      <c r="JD44" s="41"/>
      <c r="JE44" s="41"/>
      <c r="JF44" s="41"/>
      <c r="JG44" s="41"/>
      <c r="JH44" s="41"/>
      <c r="JI44" s="41"/>
      <c r="JJ44" s="41"/>
      <c r="JK44" s="41"/>
      <c r="JL44" s="41"/>
      <c r="JM44" s="41"/>
      <c r="JN44" s="41"/>
      <c r="JO44" s="41"/>
      <c r="JP44" s="41"/>
      <c r="JQ44" s="41"/>
      <c r="JR44" s="41"/>
      <c r="JS44" s="41"/>
      <c r="JT44" s="41"/>
      <c r="JU44" s="41"/>
      <c r="JV44" s="41"/>
      <c r="JW44" s="41"/>
      <c r="JX44" s="41"/>
      <c r="JY44" s="41"/>
      <c r="JZ44" s="41"/>
      <c r="KA44" s="41"/>
      <c r="KB44" s="41"/>
      <c r="KC44" s="41"/>
      <c r="KD44" s="41"/>
      <c r="KE44" s="41"/>
      <c r="KF44" s="41"/>
      <c r="KG44" s="41"/>
      <c r="KH44" s="41"/>
      <c r="KI44" s="41"/>
      <c r="KJ44" s="41"/>
      <c r="KK44" s="41"/>
      <c r="KL44" s="41"/>
      <c r="KM44" s="41"/>
      <c r="KN44" s="41"/>
      <c r="KO44" s="41"/>
      <c r="KP44" s="41"/>
      <c r="KQ44" s="41"/>
      <c r="KR44" s="41"/>
      <c r="KS44" s="41"/>
      <c r="KT44" s="41"/>
      <c r="KU44" s="41"/>
      <c r="KV44" s="41"/>
      <c r="KW44" s="41"/>
      <c r="KX44" s="41"/>
      <c r="KY44" s="41"/>
      <c r="KZ44" s="41"/>
      <c r="LA44" s="41"/>
      <c r="LB44" s="41"/>
      <c r="LC44" s="41"/>
      <c r="LD44" s="41"/>
      <c r="LE44" s="41"/>
      <c r="LF44" s="41"/>
      <c r="LG44" s="41"/>
      <c r="LH44" s="41"/>
      <c r="LI44" s="41"/>
      <c r="LJ44" s="41"/>
      <c r="LK44" s="41"/>
      <c r="LL44" s="41"/>
      <c r="LM44" s="41"/>
      <c r="LN44" s="41"/>
      <c r="LO44" s="41"/>
      <c r="LP44" s="41"/>
      <c r="LQ44" s="41"/>
      <c r="LR44" s="41"/>
      <c r="LS44" s="41"/>
      <c r="LT44" s="41"/>
      <c r="LU44" s="41"/>
      <c r="LV44" s="41"/>
      <c r="LW44" s="41"/>
      <c r="LX44" s="41"/>
      <c r="LY44" s="41"/>
      <c r="LZ44" s="41"/>
      <c r="MA44" s="41"/>
      <c r="MB44" s="41"/>
      <c r="MC44" s="41"/>
      <c r="MD44" s="41"/>
      <c r="ME44" s="41"/>
      <c r="MF44" s="41"/>
      <c r="MG44" s="41"/>
      <c r="MH44" s="41"/>
      <c r="MI44" s="41"/>
      <c r="MJ44" s="41"/>
      <c r="MK44" s="41"/>
      <c r="ML44" s="41"/>
      <c r="MM44" s="41"/>
      <c r="MN44" s="41"/>
      <c r="MO44" s="41"/>
      <c r="MP44" s="41"/>
      <c r="MQ44" s="41"/>
      <c r="MR44" s="41"/>
      <c r="MS44" s="41"/>
      <c r="MT44" s="41"/>
      <c r="MU44" s="41"/>
      <c r="MV44" s="41"/>
      <c r="MW44" s="41"/>
      <c r="MX44" s="41"/>
      <c r="MY44" s="41"/>
      <c r="MZ44" s="41"/>
      <c r="NA44" s="41"/>
      <c r="NB44" s="41"/>
      <c r="NC44" s="41"/>
      <c r="ND44" s="41"/>
      <c r="NE44" s="41"/>
      <c r="NF44" s="41"/>
      <c r="NG44" s="41"/>
      <c r="NH44" s="41"/>
      <c r="NI44" s="41"/>
      <c r="NJ44" s="41"/>
      <c r="NK44" s="41"/>
      <c r="NL44" s="41"/>
      <c r="NM44" s="41"/>
      <c r="NN44" s="41"/>
      <c r="NO44" s="41"/>
      <c r="NP44" s="41"/>
      <c r="NQ44" s="41"/>
      <c r="NR44" s="41"/>
      <c r="NS44" s="41"/>
      <c r="NT44" s="41"/>
      <c r="NU44" s="41"/>
      <c r="NV44" s="41"/>
      <c r="NW44" s="41"/>
      <c r="NX44" s="41"/>
      <c r="NY44" s="41"/>
      <c r="NZ44" s="41"/>
      <c r="OA44" s="41"/>
      <c r="OB44" s="41"/>
      <c r="OC44" s="41"/>
      <c r="OD44" s="41"/>
      <c r="OE44" s="41"/>
      <c r="OF44" s="41"/>
      <c r="OG44" s="41"/>
      <c r="OH44" s="41"/>
      <c r="OI44" s="41"/>
      <c r="OJ44" s="41"/>
      <c r="OK44" s="41"/>
      <c r="OL44" s="41"/>
      <c r="OM44" s="41"/>
      <c r="ON44" s="41"/>
      <c r="OO44" s="41"/>
      <c r="OP44" s="41"/>
      <c r="OQ44" s="41"/>
      <c r="OR44" s="41"/>
      <c r="OS44" s="41"/>
      <c r="OT44" s="41"/>
      <c r="OU44" s="41"/>
      <c r="OV44" s="41"/>
      <c r="OW44" s="41"/>
      <c r="OX44" s="41"/>
      <c r="OY44" s="41"/>
      <c r="OZ44" s="41"/>
      <c r="PA44" s="41"/>
      <c r="PB44" s="41"/>
      <c r="PC44" s="41"/>
      <c r="PD44" s="41"/>
      <c r="PE44" s="41"/>
      <c r="PF44" s="41"/>
      <c r="PG44" s="41"/>
      <c r="PH44" s="41"/>
      <c r="PI44" s="41"/>
      <c r="PJ44" s="41"/>
      <c r="PK44" s="41"/>
      <c r="PL44" s="41"/>
      <c r="PM44" s="41"/>
      <c r="PN44" s="41"/>
      <c r="PO44" s="41"/>
      <c r="PP44" s="41"/>
      <c r="PQ44" s="41"/>
      <c r="PR44" s="41"/>
      <c r="PS44" s="41"/>
      <c r="PT44" s="41"/>
      <c r="PU44" s="41"/>
      <c r="PV44" s="41"/>
      <c r="PW44" s="41"/>
      <c r="PX44" s="41"/>
      <c r="PY44" s="41"/>
      <c r="PZ44" s="41"/>
      <c r="QA44" s="41"/>
      <c r="QB44" s="41"/>
      <c r="QC44" s="41"/>
      <c r="QD44" s="41"/>
      <c r="QE44" s="41"/>
      <c r="QF44" s="41"/>
      <c r="QG44" s="41"/>
      <c r="QH44" s="41"/>
      <c r="QI44" s="41"/>
      <c r="QJ44" s="41"/>
      <c r="QK44" s="41"/>
      <c r="QL44" s="41"/>
      <c r="QM44" s="41"/>
      <c r="QN44" s="41"/>
      <c r="QO44" s="41"/>
      <c r="QP44" s="41"/>
      <c r="QQ44" s="41"/>
      <c r="QR44" s="41"/>
      <c r="QS44" s="41"/>
      <c r="QT44" s="41"/>
      <c r="QU44" s="41"/>
      <c r="QV44" s="41"/>
      <c r="QW44" s="41"/>
      <c r="QX44" s="41"/>
      <c r="QY44" s="41"/>
      <c r="QZ44" s="41"/>
      <c r="RA44" s="41"/>
      <c r="RB44" s="41"/>
      <c r="RC44" s="41"/>
      <c r="RD44" s="41"/>
      <c r="RE44" s="41"/>
      <c r="RF44" s="41"/>
      <c r="RG44" s="41"/>
      <c r="RH44" s="41"/>
      <c r="RI44" s="41"/>
      <c r="RJ44" s="41"/>
      <c r="RK44" s="41"/>
      <c r="RL44" s="41"/>
      <c r="RM44" s="41"/>
      <c r="RN44" s="41"/>
      <c r="RO44" s="41"/>
      <c r="RP44" s="41"/>
      <c r="RQ44" s="41"/>
      <c r="RR44" s="41"/>
      <c r="RS44" s="41"/>
      <c r="RT44" s="41"/>
      <c r="RU44" s="41"/>
      <c r="RV44" s="41"/>
      <c r="RW44" s="41"/>
      <c r="RX44" s="41"/>
      <c r="RY44" s="41"/>
      <c r="RZ44" s="41"/>
      <c r="SA44" s="41"/>
      <c r="SB44" s="41"/>
      <c r="SC44" s="41"/>
      <c r="SD44" s="41"/>
      <c r="SE44" s="41"/>
      <c r="SF44" s="41"/>
      <c r="SG44" s="41"/>
      <c r="SH44" s="41"/>
      <c r="SI44" s="41"/>
      <c r="SJ44" s="41"/>
      <c r="SK44" s="41"/>
      <c r="SL44" s="41"/>
      <c r="SM44" s="41"/>
      <c r="SN44" s="41"/>
      <c r="SO44" s="41"/>
      <c r="SP44" s="41"/>
      <c r="SQ44" s="41"/>
      <c r="SR44" s="41"/>
      <c r="SS44" s="41"/>
      <c r="ST44" s="41"/>
      <c r="SU44" s="41"/>
      <c r="SV44" s="41"/>
      <c r="SW44" s="41"/>
      <c r="SX44" s="41"/>
      <c r="SY44" s="41"/>
      <c r="SZ44" s="41"/>
      <c r="TA44" s="41"/>
      <c r="TB44" s="41"/>
      <c r="TC44" s="41"/>
      <c r="TD44" s="41"/>
      <c r="TE44" s="41"/>
    </row>
    <row r="45" spans="1:525" s="42" customFormat="1" ht="18.75" customHeight="1" x14ac:dyDescent="0.25">
      <c r="A45" s="38"/>
      <c r="B45" s="38"/>
      <c r="C45" s="38"/>
      <c r="D45" s="43" t="s">
        <v>191</v>
      </c>
      <c r="E45" s="5">
        <f t="shared" si="64"/>
        <v>0</v>
      </c>
      <c r="F45" s="5"/>
      <c r="G45" s="5"/>
      <c r="H45" s="5"/>
      <c r="I45" s="5"/>
      <c r="J45" s="5">
        <f t="shared" si="65"/>
        <v>1000000</v>
      </c>
      <c r="K45" s="5">
        <v>1000000</v>
      </c>
      <c r="L45" s="5"/>
      <c r="M45" s="5"/>
      <c r="N45" s="5"/>
      <c r="O45" s="5">
        <v>1000000</v>
      </c>
      <c r="P45" s="5">
        <f t="shared" si="66"/>
        <v>1000000</v>
      </c>
      <c r="Q45" s="202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  <c r="IW45" s="41"/>
      <c r="IX45" s="41"/>
      <c r="IY45" s="41"/>
      <c r="IZ45" s="41"/>
      <c r="JA45" s="41"/>
      <c r="JB45" s="41"/>
      <c r="JC45" s="41"/>
      <c r="JD45" s="41"/>
      <c r="JE45" s="41"/>
      <c r="JF45" s="41"/>
      <c r="JG45" s="41"/>
      <c r="JH45" s="41"/>
      <c r="JI45" s="41"/>
      <c r="JJ45" s="41"/>
      <c r="JK45" s="41"/>
      <c r="JL45" s="41"/>
      <c r="JM45" s="41"/>
      <c r="JN45" s="41"/>
      <c r="JO45" s="41"/>
      <c r="JP45" s="41"/>
      <c r="JQ45" s="41"/>
      <c r="JR45" s="41"/>
      <c r="JS45" s="41"/>
      <c r="JT45" s="41"/>
      <c r="JU45" s="41"/>
      <c r="JV45" s="41"/>
      <c r="JW45" s="41"/>
      <c r="JX45" s="41"/>
      <c r="JY45" s="41"/>
      <c r="JZ45" s="41"/>
      <c r="KA45" s="41"/>
      <c r="KB45" s="41"/>
      <c r="KC45" s="41"/>
      <c r="KD45" s="41"/>
      <c r="KE45" s="41"/>
      <c r="KF45" s="41"/>
      <c r="KG45" s="41"/>
      <c r="KH45" s="41"/>
      <c r="KI45" s="41"/>
      <c r="KJ45" s="41"/>
      <c r="KK45" s="41"/>
      <c r="KL45" s="41"/>
      <c r="KM45" s="41"/>
      <c r="KN45" s="41"/>
      <c r="KO45" s="41"/>
      <c r="KP45" s="41"/>
      <c r="KQ45" s="41"/>
      <c r="KR45" s="41"/>
      <c r="KS45" s="41"/>
      <c r="KT45" s="41"/>
      <c r="KU45" s="41"/>
      <c r="KV45" s="41"/>
      <c r="KW45" s="41"/>
      <c r="KX45" s="41"/>
      <c r="KY45" s="41"/>
      <c r="KZ45" s="41"/>
      <c r="LA45" s="41"/>
      <c r="LB45" s="41"/>
      <c r="LC45" s="41"/>
      <c r="LD45" s="41"/>
      <c r="LE45" s="41"/>
      <c r="LF45" s="41"/>
      <c r="LG45" s="41"/>
      <c r="LH45" s="41"/>
      <c r="LI45" s="41"/>
      <c r="LJ45" s="41"/>
      <c r="LK45" s="41"/>
      <c r="LL45" s="41"/>
      <c r="LM45" s="41"/>
      <c r="LN45" s="41"/>
      <c r="LO45" s="41"/>
      <c r="LP45" s="41"/>
      <c r="LQ45" s="41"/>
      <c r="LR45" s="41"/>
      <c r="LS45" s="41"/>
      <c r="LT45" s="41"/>
      <c r="LU45" s="41"/>
      <c r="LV45" s="41"/>
      <c r="LW45" s="41"/>
      <c r="LX45" s="41"/>
      <c r="LY45" s="41"/>
      <c r="LZ45" s="41"/>
      <c r="MA45" s="41"/>
      <c r="MB45" s="41"/>
      <c r="MC45" s="41"/>
      <c r="MD45" s="41"/>
      <c r="ME45" s="41"/>
      <c r="MF45" s="41"/>
      <c r="MG45" s="41"/>
      <c r="MH45" s="41"/>
      <c r="MI45" s="41"/>
      <c r="MJ45" s="41"/>
      <c r="MK45" s="41"/>
      <c r="ML45" s="41"/>
      <c r="MM45" s="41"/>
      <c r="MN45" s="41"/>
      <c r="MO45" s="41"/>
      <c r="MP45" s="41"/>
      <c r="MQ45" s="41"/>
      <c r="MR45" s="41"/>
      <c r="MS45" s="41"/>
      <c r="MT45" s="41"/>
      <c r="MU45" s="41"/>
      <c r="MV45" s="41"/>
      <c r="MW45" s="41"/>
      <c r="MX45" s="41"/>
      <c r="MY45" s="41"/>
      <c r="MZ45" s="41"/>
      <c r="NA45" s="41"/>
      <c r="NB45" s="41"/>
      <c r="NC45" s="41"/>
      <c r="ND45" s="41"/>
      <c r="NE45" s="41"/>
      <c r="NF45" s="41"/>
      <c r="NG45" s="41"/>
      <c r="NH45" s="41"/>
      <c r="NI45" s="41"/>
      <c r="NJ45" s="41"/>
      <c r="NK45" s="41"/>
      <c r="NL45" s="41"/>
      <c r="NM45" s="41"/>
      <c r="NN45" s="41"/>
      <c r="NO45" s="41"/>
      <c r="NP45" s="41"/>
      <c r="NQ45" s="41"/>
      <c r="NR45" s="41"/>
      <c r="NS45" s="41"/>
      <c r="NT45" s="41"/>
      <c r="NU45" s="41"/>
      <c r="NV45" s="41"/>
      <c r="NW45" s="41"/>
      <c r="NX45" s="41"/>
      <c r="NY45" s="41"/>
      <c r="NZ45" s="41"/>
      <c r="OA45" s="41"/>
      <c r="OB45" s="41"/>
      <c r="OC45" s="41"/>
      <c r="OD45" s="41"/>
      <c r="OE45" s="41"/>
      <c r="OF45" s="41"/>
      <c r="OG45" s="41"/>
      <c r="OH45" s="41"/>
      <c r="OI45" s="41"/>
      <c r="OJ45" s="41"/>
      <c r="OK45" s="41"/>
      <c r="OL45" s="41"/>
      <c r="OM45" s="41"/>
      <c r="ON45" s="41"/>
      <c r="OO45" s="41"/>
      <c r="OP45" s="41"/>
      <c r="OQ45" s="41"/>
      <c r="OR45" s="41"/>
      <c r="OS45" s="41"/>
      <c r="OT45" s="41"/>
      <c r="OU45" s="41"/>
      <c r="OV45" s="41"/>
      <c r="OW45" s="41"/>
      <c r="OX45" s="41"/>
      <c r="OY45" s="41"/>
      <c r="OZ45" s="41"/>
      <c r="PA45" s="41"/>
      <c r="PB45" s="41"/>
      <c r="PC45" s="41"/>
      <c r="PD45" s="41"/>
      <c r="PE45" s="41"/>
      <c r="PF45" s="41"/>
      <c r="PG45" s="41"/>
      <c r="PH45" s="41"/>
      <c r="PI45" s="41"/>
      <c r="PJ45" s="41"/>
      <c r="PK45" s="41"/>
      <c r="PL45" s="41"/>
      <c r="PM45" s="41"/>
      <c r="PN45" s="41"/>
      <c r="PO45" s="41"/>
      <c r="PP45" s="41"/>
      <c r="PQ45" s="41"/>
      <c r="PR45" s="41"/>
      <c r="PS45" s="41"/>
      <c r="PT45" s="41"/>
      <c r="PU45" s="41"/>
      <c r="PV45" s="41"/>
      <c r="PW45" s="41"/>
      <c r="PX45" s="41"/>
      <c r="PY45" s="41"/>
      <c r="PZ45" s="41"/>
      <c r="QA45" s="41"/>
      <c r="QB45" s="41"/>
      <c r="QC45" s="41"/>
      <c r="QD45" s="41"/>
      <c r="QE45" s="41"/>
      <c r="QF45" s="41"/>
      <c r="QG45" s="41"/>
      <c r="QH45" s="41"/>
      <c r="QI45" s="41"/>
      <c r="QJ45" s="41"/>
      <c r="QK45" s="41"/>
      <c r="QL45" s="41"/>
      <c r="QM45" s="41"/>
      <c r="QN45" s="41"/>
      <c r="QO45" s="41"/>
      <c r="QP45" s="41"/>
      <c r="QQ45" s="41"/>
      <c r="QR45" s="41"/>
      <c r="QS45" s="41"/>
      <c r="QT45" s="41"/>
      <c r="QU45" s="41"/>
      <c r="QV45" s="41"/>
      <c r="QW45" s="41"/>
      <c r="QX45" s="41"/>
      <c r="QY45" s="41"/>
      <c r="QZ45" s="41"/>
      <c r="RA45" s="41"/>
      <c r="RB45" s="41"/>
      <c r="RC45" s="41"/>
      <c r="RD45" s="41"/>
      <c r="RE45" s="41"/>
      <c r="RF45" s="41"/>
      <c r="RG45" s="41"/>
      <c r="RH45" s="41"/>
      <c r="RI45" s="41"/>
      <c r="RJ45" s="41"/>
      <c r="RK45" s="41"/>
      <c r="RL45" s="41"/>
      <c r="RM45" s="41"/>
      <c r="RN45" s="41"/>
      <c r="RO45" s="41"/>
      <c r="RP45" s="41"/>
      <c r="RQ45" s="41"/>
      <c r="RR45" s="41"/>
      <c r="RS45" s="41"/>
      <c r="RT45" s="41"/>
      <c r="RU45" s="41"/>
      <c r="RV45" s="41"/>
      <c r="RW45" s="41"/>
      <c r="RX45" s="41"/>
      <c r="RY45" s="41"/>
      <c r="RZ45" s="41"/>
      <c r="SA45" s="41"/>
      <c r="SB45" s="41"/>
      <c r="SC45" s="41"/>
      <c r="SD45" s="41"/>
      <c r="SE45" s="41"/>
      <c r="SF45" s="41"/>
      <c r="SG45" s="41"/>
      <c r="SH45" s="41"/>
      <c r="SI45" s="41"/>
      <c r="SJ45" s="41"/>
      <c r="SK45" s="41"/>
      <c r="SL45" s="41"/>
      <c r="SM45" s="41"/>
      <c r="SN45" s="41"/>
      <c r="SO45" s="41"/>
      <c r="SP45" s="41"/>
      <c r="SQ45" s="41"/>
      <c r="SR45" s="41"/>
      <c r="SS45" s="41"/>
      <c r="ST45" s="41"/>
      <c r="SU45" s="41"/>
      <c r="SV45" s="41"/>
      <c r="SW45" s="41"/>
      <c r="SX45" s="41"/>
      <c r="SY45" s="41"/>
      <c r="SZ45" s="41"/>
      <c r="TA45" s="41"/>
      <c r="TB45" s="41"/>
      <c r="TC45" s="41"/>
      <c r="TD45" s="41"/>
      <c r="TE45" s="41"/>
    </row>
    <row r="46" spans="1:525" s="42" customFormat="1" ht="22.5" customHeight="1" x14ac:dyDescent="0.25">
      <c r="A46" s="38"/>
      <c r="B46" s="38"/>
      <c r="C46" s="38"/>
      <c r="D46" s="43" t="s">
        <v>192</v>
      </c>
      <c r="E46" s="5">
        <f>SUM(E44:E45)</f>
        <v>49233900</v>
      </c>
      <c r="F46" s="5">
        <f t="shared" ref="F46" si="68">SUM(F44:F45)</f>
        <v>49233900</v>
      </c>
      <c r="G46" s="5">
        <f t="shared" ref="G46" si="69">SUM(G44:G45)</f>
        <v>34500000</v>
      </c>
      <c r="H46" s="5">
        <f t="shared" ref="H46" si="70">SUM(H44:H45)</f>
        <v>6479900</v>
      </c>
      <c r="I46" s="5">
        <f t="shared" ref="I46" si="71">SUM(I44:I45)</f>
        <v>0</v>
      </c>
      <c r="J46" s="5">
        <f t="shared" ref="J46" si="72">SUM(J44:J45)</f>
        <v>1000000</v>
      </c>
      <c r="K46" s="5">
        <f t="shared" ref="K46" si="73">SUM(K44:K45)</f>
        <v>1000000</v>
      </c>
      <c r="L46" s="5">
        <f t="shared" ref="L46" si="74">SUM(L44:L45)</f>
        <v>0</v>
      </c>
      <c r="M46" s="5">
        <f t="shared" ref="M46" si="75">SUM(M44:M45)</f>
        <v>0</v>
      </c>
      <c r="N46" s="5">
        <f t="shared" ref="N46" si="76">SUM(N44:N45)</f>
        <v>0</v>
      </c>
      <c r="O46" s="5">
        <f t="shared" ref="O46" si="77">SUM(O44:O45)</f>
        <v>1000000</v>
      </c>
      <c r="P46" s="5">
        <f t="shared" ref="P46" si="78">SUM(P44:P45)</f>
        <v>50233900</v>
      </c>
      <c r="Q46" s="202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  <c r="LH46" s="41"/>
      <c r="LI46" s="41"/>
      <c r="LJ46" s="41"/>
      <c r="LK46" s="41"/>
      <c r="LL46" s="41"/>
      <c r="LM46" s="41"/>
      <c r="LN46" s="41"/>
      <c r="LO46" s="41"/>
      <c r="LP46" s="41"/>
      <c r="LQ46" s="41"/>
      <c r="LR46" s="41"/>
      <c r="LS46" s="41"/>
      <c r="LT46" s="41"/>
      <c r="LU46" s="41"/>
      <c r="LV46" s="41"/>
      <c r="LW46" s="41"/>
      <c r="LX46" s="41"/>
      <c r="LY46" s="41"/>
      <c r="LZ46" s="41"/>
      <c r="MA46" s="41"/>
      <c r="MB46" s="41"/>
      <c r="MC46" s="41"/>
      <c r="MD46" s="41"/>
      <c r="ME46" s="41"/>
      <c r="MF46" s="41"/>
      <c r="MG46" s="41"/>
      <c r="MH46" s="41"/>
      <c r="MI46" s="41"/>
      <c r="MJ46" s="41"/>
      <c r="MK46" s="41"/>
      <c r="ML46" s="41"/>
      <c r="MM46" s="41"/>
      <c r="MN46" s="41"/>
      <c r="MO46" s="41"/>
      <c r="MP46" s="41"/>
      <c r="MQ46" s="41"/>
      <c r="MR46" s="41"/>
      <c r="MS46" s="41"/>
      <c r="MT46" s="41"/>
      <c r="MU46" s="41"/>
      <c r="MV46" s="41"/>
      <c r="MW46" s="41"/>
      <c r="MX46" s="41"/>
      <c r="MY46" s="41"/>
      <c r="MZ46" s="41"/>
      <c r="NA46" s="41"/>
      <c r="NB46" s="41"/>
      <c r="NC46" s="41"/>
      <c r="ND46" s="41"/>
      <c r="NE46" s="41"/>
      <c r="NF46" s="41"/>
      <c r="NG46" s="41"/>
      <c r="NH46" s="41"/>
      <c r="NI46" s="41"/>
      <c r="NJ46" s="41"/>
      <c r="NK46" s="41"/>
      <c r="NL46" s="41"/>
      <c r="NM46" s="41"/>
      <c r="NN46" s="41"/>
      <c r="NO46" s="41"/>
      <c r="NP46" s="41"/>
      <c r="NQ46" s="41"/>
      <c r="NR46" s="41"/>
      <c r="NS46" s="41"/>
      <c r="NT46" s="41"/>
      <c r="NU46" s="41"/>
      <c r="NV46" s="41"/>
      <c r="NW46" s="41"/>
      <c r="NX46" s="41"/>
      <c r="NY46" s="41"/>
      <c r="NZ46" s="41"/>
      <c r="OA46" s="41"/>
      <c r="OB46" s="41"/>
      <c r="OC46" s="41"/>
      <c r="OD46" s="41"/>
      <c r="OE46" s="41"/>
      <c r="OF46" s="41"/>
      <c r="OG46" s="41"/>
      <c r="OH46" s="41"/>
      <c r="OI46" s="41"/>
      <c r="OJ46" s="41"/>
      <c r="OK46" s="41"/>
      <c r="OL46" s="41"/>
      <c r="OM46" s="41"/>
      <c r="ON46" s="41"/>
      <c r="OO46" s="41"/>
      <c r="OP46" s="41"/>
      <c r="OQ46" s="41"/>
      <c r="OR46" s="41"/>
      <c r="OS46" s="41"/>
      <c r="OT46" s="41"/>
      <c r="OU46" s="41"/>
      <c r="OV46" s="41"/>
      <c r="OW46" s="41"/>
      <c r="OX46" s="41"/>
      <c r="OY46" s="41"/>
      <c r="OZ46" s="41"/>
      <c r="PA46" s="41"/>
      <c r="PB46" s="41"/>
      <c r="PC46" s="41"/>
      <c r="PD46" s="41"/>
      <c r="PE46" s="41"/>
      <c r="PF46" s="41"/>
      <c r="PG46" s="41"/>
      <c r="PH46" s="41"/>
      <c r="PI46" s="41"/>
      <c r="PJ46" s="41"/>
      <c r="PK46" s="41"/>
      <c r="PL46" s="41"/>
      <c r="PM46" s="41"/>
      <c r="PN46" s="41"/>
      <c r="PO46" s="41"/>
      <c r="PP46" s="41"/>
      <c r="PQ46" s="41"/>
      <c r="PR46" s="41"/>
      <c r="PS46" s="41"/>
      <c r="PT46" s="41"/>
      <c r="PU46" s="41"/>
      <c r="PV46" s="41"/>
      <c r="PW46" s="41"/>
      <c r="PX46" s="41"/>
      <c r="PY46" s="41"/>
      <c r="PZ46" s="41"/>
      <c r="QA46" s="41"/>
      <c r="QB46" s="41"/>
      <c r="QC46" s="41"/>
      <c r="QD46" s="41"/>
      <c r="QE46" s="41"/>
      <c r="QF46" s="41"/>
      <c r="QG46" s="41"/>
      <c r="QH46" s="41"/>
      <c r="QI46" s="41"/>
      <c r="QJ46" s="41"/>
      <c r="QK46" s="41"/>
      <c r="QL46" s="41"/>
      <c r="QM46" s="41"/>
      <c r="QN46" s="41"/>
      <c r="QO46" s="41"/>
      <c r="QP46" s="41"/>
      <c r="QQ46" s="41"/>
      <c r="QR46" s="41"/>
      <c r="QS46" s="41"/>
      <c r="QT46" s="41"/>
      <c r="QU46" s="41"/>
      <c r="QV46" s="41"/>
      <c r="QW46" s="41"/>
      <c r="QX46" s="41"/>
      <c r="QY46" s="41"/>
      <c r="QZ46" s="41"/>
      <c r="RA46" s="41"/>
      <c r="RB46" s="41"/>
      <c r="RC46" s="41"/>
      <c r="RD46" s="41"/>
      <c r="RE46" s="41"/>
      <c r="RF46" s="41"/>
      <c r="RG46" s="41"/>
      <c r="RH46" s="41"/>
      <c r="RI46" s="41"/>
      <c r="RJ46" s="41"/>
      <c r="RK46" s="41"/>
      <c r="RL46" s="41"/>
      <c r="RM46" s="41"/>
      <c r="RN46" s="41"/>
      <c r="RO46" s="41"/>
      <c r="RP46" s="41"/>
      <c r="RQ46" s="41"/>
      <c r="RR46" s="41"/>
      <c r="RS46" s="41"/>
      <c r="RT46" s="41"/>
      <c r="RU46" s="41"/>
      <c r="RV46" s="41"/>
      <c r="RW46" s="41"/>
      <c r="RX46" s="41"/>
      <c r="RY46" s="41"/>
      <c r="RZ46" s="41"/>
      <c r="SA46" s="41"/>
      <c r="SB46" s="41"/>
      <c r="SC46" s="41"/>
      <c r="SD46" s="41"/>
      <c r="SE46" s="41"/>
      <c r="SF46" s="41"/>
      <c r="SG46" s="41"/>
      <c r="SH46" s="41"/>
      <c r="SI46" s="41"/>
      <c r="SJ46" s="41"/>
      <c r="SK46" s="41"/>
      <c r="SL46" s="41"/>
      <c r="SM46" s="41"/>
      <c r="SN46" s="41"/>
      <c r="SO46" s="41"/>
      <c r="SP46" s="41"/>
      <c r="SQ46" s="41"/>
      <c r="SR46" s="41"/>
      <c r="SS46" s="41"/>
      <c r="ST46" s="41"/>
      <c r="SU46" s="41"/>
      <c r="SV46" s="41"/>
      <c r="SW46" s="41"/>
      <c r="SX46" s="41"/>
      <c r="SY46" s="41"/>
      <c r="SZ46" s="41"/>
      <c r="TA46" s="41"/>
      <c r="TB46" s="41"/>
      <c r="TC46" s="41"/>
      <c r="TD46" s="41"/>
      <c r="TE46" s="41"/>
    </row>
    <row r="47" spans="1:525" s="47" customFormat="1" ht="47.25" hidden="1" customHeight="1" x14ac:dyDescent="0.25">
      <c r="A47" s="38" t="s">
        <v>111</v>
      </c>
      <c r="B47" s="39">
        <v>9320</v>
      </c>
      <c r="C47" s="38" t="s">
        <v>6</v>
      </c>
      <c r="D47" s="51" t="s">
        <v>120</v>
      </c>
      <c r="E47" s="5">
        <f t="shared" ref="E47:E50" si="79">F47+I47</f>
        <v>0</v>
      </c>
      <c r="F47" s="5"/>
      <c r="G47" s="5"/>
      <c r="H47" s="5"/>
      <c r="I47" s="5"/>
      <c r="J47" s="5">
        <f t="shared" si="65"/>
        <v>0</v>
      </c>
      <c r="K47" s="5"/>
      <c r="L47" s="5"/>
      <c r="M47" s="5"/>
      <c r="N47" s="5"/>
      <c r="O47" s="5"/>
      <c r="P47" s="5">
        <f t="shared" si="66"/>
        <v>0</v>
      </c>
      <c r="Q47" s="202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  <c r="IX47" s="46"/>
      <c r="IY47" s="46"/>
      <c r="IZ47" s="46"/>
      <c r="JA47" s="46"/>
      <c r="JB47" s="46"/>
      <c r="JC47" s="46"/>
      <c r="JD47" s="46"/>
      <c r="JE47" s="46"/>
      <c r="JF47" s="46"/>
      <c r="JG47" s="46"/>
      <c r="JH47" s="46"/>
      <c r="JI47" s="46"/>
      <c r="JJ47" s="46"/>
      <c r="JK47" s="46"/>
      <c r="JL47" s="46"/>
      <c r="JM47" s="46"/>
      <c r="JN47" s="46"/>
      <c r="JO47" s="46"/>
      <c r="JP47" s="46"/>
      <c r="JQ47" s="46"/>
      <c r="JR47" s="46"/>
      <c r="JS47" s="46"/>
      <c r="JT47" s="46"/>
      <c r="JU47" s="46"/>
      <c r="JV47" s="46"/>
      <c r="JW47" s="46"/>
      <c r="JX47" s="46"/>
      <c r="JY47" s="46"/>
      <c r="JZ47" s="46"/>
      <c r="KA47" s="46"/>
      <c r="KB47" s="46"/>
      <c r="KC47" s="46"/>
      <c r="KD47" s="46"/>
      <c r="KE47" s="46"/>
      <c r="KF47" s="46"/>
      <c r="KG47" s="46"/>
      <c r="KH47" s="46"/>
      <c r="KI47" s="46"/>
      <c r="KJ47" s="46"/>
      <c r="KK47" s="46"/>
      <c r="KL47" s="46"/>
      <c r="KM47" s="46"/>
      <c r="KN47" s="46"/>
      <c r="KO47" s="46"/>
      <c r="KP47" s="46"/>
      <c r="KQ47" s="46"/>
      <c r="KR47" s="46"/>
      <c r="KS47" s="46"/>
      <c r="KT47" s="46"/>
      <c r="KU47" s="46"/>
      <c r="KV47" s="46"/>
      <c r="KW47" s="46"/>
      <c r="KX47" s="46"/>
      <c r="KY47" s="46"/>
      <c r="KZ47" s="46"/>
      <c r="LA47" s="46"/>
      <c r="LB47" s="46"/>
      <c r="LC47" s="46"/>
      <c r="LD47" s="46"/>
      <c r="LE47" s="46"/>
      <c r="LF47" s="46"/>
      <c r="LG47" s="46"/>
      <c r="LH47" s="46"/>
      <c r="LI47" s="46"/>
      <c r="LJ47" s="46"/>
      <c r="LK47" s="46"/>
      <c r="LL47" s="46"/>
      <c r="LM47" s="46"/>
      <c r="LN47" s="46"/>
      <c r="LO47" s="46"/>
      <c r="LP47" s="46"/>
      <c r="LQ47" s="46"/>
      <c r="LR47" s="46"/>
      <c r="LS47" s="46"/>
      <c r="LT47" s="46"/>
      <c r="LU47" s="46"/>
      <c r="LV47" s="46"/>
      <c r="LW47" s="46"/>
      <c r="LX47" s="46"/>
      <c r="LY47" s="46"/>
      <c r="LZ47" s="46"/>
      <c r="MA47" s="46"/>
      <c r="MB47" s="46"/>
      <c r="MC47" s="46"/>
      <c r="MD47" s="46"/>
      <c r="ME47" s="46"/>
      <c r="MF47" s="46"/>
      <c r="MG47" s="46"/>
      <c r="MH47" s="46"/>
      <c r="MI47" s="46"/>
      <c r="MJ47" s="46"/>
      <c r="MK47" s="46"/>
      <c r="ML47" s="46"/>
      <c r="MM47" s="46"/>
      <c r="MN47" s="46"/>
      <c r="MO47" s="46"/>
      <c r="MP47" s="46"/>
      <c r="MQ47" s="46"/>
      <c r="MR47" s="46"/>
      <c r="MS47" s="46"/>
      <c r="MT47" s="46"/>
      <c r="MU47" s="46"/>
      <c r="MV47" s="46"/>
      <c r="MW47" s="46"/>
      <c r="MX47" s="46"/>
      <c r="MY47" s="46"/>
      <c r="MZ47" s="46"/>
      <c r="NA47" s="46"/>
      <c r="NB47" s="46"/>
      <c r="NC47" s="46"/>
      <c r="ND47" s="46"/>
      <c r="NE47" s="46"/>
      <c r="NF47" s="46"/>
      <c r="NG47" s="46"/>
      <c r="NH47" s="46"/>
      <c r="NI47" s="46"/>
      <c r="NJ47" s="46"/>
      <c r="NK47" s="46"/>
      <c r="NL47" s="46"/>
      <c r="NM47" s="46"/>
      <c r="NN47" s="46"/>
      <c r="NO47" s="46"/>
      <c r="NP47" s="46"/>
      <c r="NQ47" s="46"/>
      <c r="NR47" s="46"/>
      <c r="NS47" s="46"/>
      <c r="NT47" s="46"/>
      <c r="NU47" s="46"/>
      <c r="NV47" s="46"/>
      <c r="NW47" s="46"/>
      <c r="NX47" s="46"/>
      <c r="NY47" s="46"/>
      <c r="NZ47" s="46"/>
      <c r="OA47" s="46"/>
      <c r="OB47" s="46"/>
      <c r="OC47" s="46"/>
      <c r="OD47" s="46"/>
      <c r="OE47" s="46"/>
      <c r="OF47" s="46"/>
      <c r="OG47" s="46"/>
      <c r="OH47" s="46"/>
      <c r="OI47" s="46"/>
      <c r="OJ47" s="46"/>
      <c r="OK47" s="46"/>
      <c r="OL47" s="46"/>
      <c r="OM47" s="46"/>
      <c r="ON47" s="46"/>
      <c r="OO47" s="46"/>
      <c r="OP47" s="46"/>
      <c r="OQ47" s="46"/>
      <c r="OR47" s="46"/>
      <c r="OS47" s="46"/>
      <c r="OT47" s="46"/>
      <c r="OU47" s="46"/>
      <c r="OV47" s="46"/>
      <c r="OW47" s="46"/>
      <c r="OX47" s="46"/>
      <c r="OY47" s="46"/>
      <c r="OZ47" s="46"/>
      <c r="PA47" s="46"/>
      <c r="PB47" s="46"/>
      <c r="PC47" s="46"/>
      <c r="PD47" s="46"/>
      <c r="PE47" s="46"/>
      <c r="PF47" s="46"/>
      <c r="PG47" s="46"/>
      <c r="PH47" s="46"/>
      <c r="PI47" s="46"/>
      <c r="PJ47" s="46"/>
      <c r="PK47" s="46"/>
      <c r="PL47" s="46"/>
      <c r="PM47" s="46"/>
      <c r="PN47" s="46"/>
      <c r="PO47" s="46"/>
      <c r="PP47" s="46"/>
      <c r="PQ47" s="46"/>
      <c r="PR47" s="46"/>
      <c r="PS47" s="46"/>
      <c r="PT47" s="46"/>
      <c r="PU47" s="46"/>
      <c r="PV47" s="46"/>
      <c r="PW47" s="46"/>
      <c r="PX47" s="46"/>
      <c r="PY47" s="46"/>
      <c r="PZ47" s="46"/>
      <c r="QA47" s="46"/>
      <c r="QB47" s="46"/>
      <c r="QC47" s="46"/>
      <c r="QD47" s="46"/>
      <c r="QE47" s="46"/>
      <c r="QF47" s="46"/>
      <c r="QG47" s="46"/>
      <c r="QH47" s="46"/>
      <c r="QI47" s="46"/>
      <c r="QJ47" s="46"/>
      <c r="QK47" s="46"/>
      <c r="QL47" s="46"/>
      <c r="QM47" s="46"/>
      <c r="QN47" s="46"/>
      <c r="QO47" s="46"/>
      <c r="QP47" s="46"/>
      <c r="QQ47" s="46"/>
      <c r="QR47" s="46"/>
      <c r="QS47" s="46"/>
      <c r="QT47" s="46"/>
      <c r="QU47" s="46"/>
      <c r="QV47" s="46"/>
      <c r="QW47" s="46"/>
      <c r="QX47" s="46"/>
      <c r="QY47" s="46"/>
      <c r="QZ47" s="46"/>
      <c r="RA47" s="46"/>
      <c r="RB47" s="46"/>
      <c r="RC47" s="46"/>
      <c r="RD47" s="46"/>
      <c r="RE47" s="46"/>
      <c r="RF47" s="46"/>
      <c r="RG47" s="46"/>
      <c r="RH47" s="46"/>
      <c r="RI47" s="46"/>
      <c r="RJ47" s="46"/>
      <c r="RK47" s="46"/>
      <c r="RL47" s="46"/>
      <c r="RM47" s="46"/>
      <c r="RN47" s="46"/>
      <c r="RO47" s="46"/>
      <c r="RP47" s="46"/>
      <c r="RQ47" s="46"/>
      <c r="RR47" s="46"/>
      <c r="RS47" s="46"/>
      <c r="RT47" s="46"/>
      <c r="RU47" s="46"/>
      <c r="RV47" s="46"/>
      <c r="RW47" s="46"/>
      <c r="RX47" s="46"/>
      <c r="RY47" s="46"/>
      <c r="RZ47" s="46"/>
      <c r="SA47" s="46"/>
      <c r="SB47" s="46"/>
      <c r="SC47" s="46"/>
      <c r="SD47" s="46"/>
      <c r="SE47" s="46"/>
      <c r="SF47" s="46"/>
      <c r="SG47" s="46"/>
      <c r="SH47" s="46"/>
      <c r="SI47" s="46"/>
      <c r="SJ47" s="46"/>
      <c r="SK47" s="46"/>
      <c r="SL47" s="46"/>
      <c r="SM47" s="46"/>
      <c r="SN47" s="46"/>
      <c r="SO47" s="46"/>
      <c r="SP47" s="46"/>
      <c r="SQ47" s="46"/>
      <c r="SR47" s="46"/>
      <c r="SS47" s="46"/>
      <c r="ST47" s="46"/>
      <c r="SU47" s="46"/>
      <c r="SV47" s="46"/>
      <c r="SW47" s="46"/>
      <c r="SX47" s="46"/>
      <c r="SY47" s="46"/>
      <c r="SZ47" s="46"/>
      <c r="TA47" s="46"/>
      <c r="TB47" s="46"/>
      <c r="TC47" s="46"/>
      <c r="TD47" s="46"/>
      <c r="TE47" s="46"/>
    </row>
    <row r="48" spans="1:525" s="47" customFormat="1" ht="31.5" hidden="1" customHeight="1" x14ac:dyDescent="0.25">
      <c r="A48" s="44"/>
      <c r="B48" s="63"/>
      <c r="C48" s="44"/>
      <c r="D48" s="45" t="s">
        <v>108</v>
      </c>
      <c r="E48" s="6">
        <f t="shared" si="79"/>
        <v>0</v>
      </c>
      <c r="F48" s="6"/>
      <c r="G48" s="6"/>
      <c r="H48" s="6"/>
      <c r="I48" s="6"/>
      <c r="J48" s="6">
        <f t="shared" si="65"/>
        <v>0</v>
      </c>
      <c r="K48" s="6"/>
      <c r="L48" s="6"/>
      <c r="M48" s="6"/>
      <c r="N48" s="6"/>
      <c r="O48" s="6"/>
      <c r="P48" s="6">
        <f t="shared" si="66"/>
        <v>0</v>
      </c>
      <c r="Q48" s="202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  <c r="JA48" s="46"/>
      <c r="JB48" s="46"/>
      <c r="JC48" s="46"/>
      <c r="JD48" s="46"/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/>
      <c r="JR48" s="46"/>
      <c r="JS48" s="46"/>
      <c r="JT48" s="46"/>
      <c r="JU48" s="46"/>
      <c r="JV48" s="46"/>
      <c r="JW48" s="46"/>
      <c r="JX48" s="46"/>
      <c r="JY48" s="46"/>
      <c r="JZ48" s="46"/>
      <c r="KA48" s="46"/>
      <c r="KB48" s="46"/>
      <c r="KC48" s="46"/>
      <c r="KD48" s="46"/>
      <c r="KE48" s="46"/>
      <c r="KF48" s="46"/>
      <c r="KG48" s="46"/>
      <c r="KH48" s="46"/>
      <c r="KI48" s="46"/>
      <c r="KJ48" s="46"/>
      <c r="KK48" s="46"/>
      <c r="KL48" s="46"/>
      <c r="KM48" s="46"/>
      <c r="KN48" s="46"/>
      <c r="KO48" s="46"/>
      <c r="KP48" s="46"/>
      <c r="KQ48" s="46"/>
      <c r="KR48" s="46"/>
      <c r="KS48" s="46"/>
      <c r="KT48" s="46"/>
      <c r="KU48" s="46"/>
      <c r="KV48" s="46"/>
      <c r="KW48" s="46"/>
      <c r="KX48" s="46"/>
      <c r="KY48" s="46"/>
      <c r="KZ48" s="46"/>
      <c r="LA48" s="46"/>
      <c r="LB48" s="46"/>
      <c r="LC48" s="46"/>
      <c r="LD48" s="46"/>
      <c r="LE48" s="46"/>
      <c r="LF48" s="46"/>
      <c r="LG48" s="46"/>
      <c r="LH48" s="46"/>
      <c r="LI48" s="46"/>
      <c r="LJ48" s="46"/>
      <c r="LK48" s="46"/>
      <c r="LL48" s="46"/>
      <c r="LM48" s="46"/>
      <c r="LN48" s="46"/>
      <c r="LO48" s="46"/>
      <c r="LP48" s="46"/>
      <c r="LQ48" s="46"/>
      <c r="LR48" s="46"/>
      <c r="LS48" s="46"/>
      <c r="LT48" s="46"/>
      <c r="LU48" s="46"/>
      <c r="LV48" s="46"/>
      <c r="LW48" s="46"/>
      <c r="LX48" s="46"/>
      <c r="LY48" s="46"/>
      <c r="LZ48" s="46"/>
      <c r="MA48" s="46"/>
      <c r="MB48" s="46"/>
      <c r="MC48" s="46"/>
      <c r="MD48" s="46"/>
      <c r="ME48" s="46"/>
      <c r="MF48" s="46"/>
      <c r="MG48" s="46"/>
      <c r="MH48" s="46"/>
      <c r="MI48" s="46"/>
      <c r="MJ48" s="46"/>
      <c r="MK48" s="46"/>
      <c r="ML48" s="46"/>
      <c r="MM48" s="46"/>
      <c r="MN48" s="46"/>
      <c r="MO48" s="46"/>
      <c r="MP48" s="46"/>
      <c r="MQ48" s="46"/>
      <c r="MR48" s="46"/>
      <c r="MS48" s="46"/>
      <c r="MT48" s="46"/>
      <c r="MU48" s="46"/>
      <c r="MV48" s="46"/>
      <c r="MW48" s="46"/>
      <c r="MX48" s="46"/>
      <c r="MY48" s="46"/>
      <c r="MZ48" s="46"/>
      <c r="NA48" s="46"/>
      <c r="NB48" s="46"/>
      <c r="NC48" s="46"/>
      <c r="ND48" s="46"/>
      <c r="NE48" s="46"/>
      <c r="NF48" s="46"/>
      <c r="NG48" s="46"/>
      <c r="NH48" s="46"/>
      <c r="NI48" s="46"/>
      <c r="NJ48" s="46"/>
      <c r="NK48" s="46"/>
      <c r="NL48" s="46"/>
      <c r="NM48" s="46"/>
      <c r="NN48" s="46"/>
      <c r="NO48" s="46"/>
      <c r="NP48" s="46"/>
      <c r="NQ48" s="46"/>
      <c r="NR48" s="46"/>
      <c r="NS48" s="46"/>
      <c r="NT48" s="46"/>
      <c r="NU48" s="46"/>
      <c r="NV48" s="46"/>
      <c r="NW48" s="46"/>
      <c r="NX48" s="46"/>
      <c r="NY48" s="46"/>
      <c r="NZ48" s="46"/>
      <c r="OA48" s="46"/>
      <c r="OB48" s="46"/>
      <c r="OC48" s="46"/>
      <c r="OD48" s="46"/>
      <c r="OE48" s="46"/>
      <c r="OF48" s="46"/>
      <c r="OG48" s="46"/>
      <c r="OH48" s="46"/>
      <c r="OI48" s="46"/>
      <c r="OJ48" s="46"/>
      <c r="OK48" s="46"/>
      <c r="OL48" s="46"/>
      <c r="OM48" s="46"/>
      <c r="ON48" s="46"/>
      <c r="OO48" s="46"/>
      <c r="OP48" s="46"/>
      <c r="OQ48" s="46"/>
      <c r="OR48" s="46"/>
      <c r="OS48" s="46"/>
      <c r="OT48" s="46"/>
      <c r="OU48" s="46"/>
      <c r="OV48" s="46"/>
      <c r="OW48" s="46"/>
      <c r="OX48" s="46"/>
      <c r="OY48" s="46"/>
      <c r="OZ48" s="46"/>
      <c r="PA48" s="46"/>
      <c r="PB48" s="46"/>
      <c r="PC48" s="46"/>
      <c r="PD48" s="46"/>
      <c r="PE48" s="46"/>
      <c r="PF48" s="46"/>
      <c r="PG48" s="46"/>
      <c r="PH48" s="46"/>
      <c r="PI48" s="46"/>
      <c r="PJ48" s="46"/>
      <c r="PK48" s="46"/>
      <c r="PL48" s="46"/>
      <c r="PM48" s="46"/>
      <c r="PN48" s="46"/>
      <c r="PO48" s="46"/>
      <c r="PP48" s="46"/>
      <c r="PQ48" s="46"/>
      <c r="PR48" s="46"/>
      <c r="PS48" s="46"/>
      <c r="PT48" s="46"/>
      <c r="PU48" s="46"/>
      <c r="PV48" s="46"/>
      <c r="PW48" s="46"/>
      <c r="PX48" s="46"/>
      <c r="PY48" s="46"/>
      <c r="PZ48" s="46"/>
      <c r="QA48" s="46"/>
      <c r="QB48" s="46"/>
      <c r="QC48" s="46"/>
      <c r="QD48" s="46"/>
      <c r="QE48" s="46"/>
      <c r="QF48" s="46"/>
      <c r="QG48" s="46"/>
      <c r="QH48" s="46"/>
      <c r="QI48" s="46"/>
      <c r="QJ48" s="46"/>
      <c r="QK48" s="46"/>
      <c r="QL48" s="46"/>
      <c r="QM48" s="46"/>
      <c r="QN48" s="46"/>
      <c r="QO48" s="46"/>
      <c r="QP48" s="46"/>
      <c r="QQ48" s="46"/>
      <c r="QR48" s="46"/>
      <c r="QS48" s="46"/>
      <c r="QT48" s="46"/>
      <c r="QU48" s="46"/>
      <c r="QV48" s="46"/>
      <c r="QW48" s="46"/>
      <c r="QX48" s="46"/>
      <c r="QY48" s="46"/>
      <c r="QZ48" s="46"/>
      <c r="RA48" s="46"/>
      <c r="RB48" s="46"/>
      <c r="RC48" s="46"/>
      <c r="RD48" s="46"/>
      <c r="RE48" s="46"/>
      <c r="RF48" s="46"/>
      <c r="RG48" s="46"/>
      <c r="RH48" s="46"/>
      <c r="RI48" s="46"/>
      <c r="RJ48" s="46"/>
      <c r="RK48" s="46"/>
      <c r="RL48" s="46"/>
      <c r="RM48" s="46"/>
      <c r="RN48" s="46"/>
      <c r="RO48" s="46"/>
      <c r="RP48" s="46"/>
      <c r="RQ48" s="46"/>
      <c r="RR48" s="46"/>
      <c r="RS48" s="46"/>
      <c r="RT48" s="46"/>
      <c r="RU48" s="46"/>
      <c r="RV48" s="46"/>
      <c r="RW48" s="46"/>
      <c r="RX48" s="46"/>
      <c r="RY48" s="46"/>
      <c r="RZ48" s="46"/>
      <c r="SA48" s="46"/>
      <c r="SB48" s="46"/>
      <c r="SC48" s="46"/>
      <c r="SD48" s="46"/>
      <c r="SE48" s="46"/>
      <c r="SF48" s="46"/>
      <c r="SG48" s="46"/>
      <c r="SH48" s="46"/>
      <c r="SI48" s="46"/>
      <c r="SJ48" s="46"/>
      <c r="SK48" s="46"/>
      <c r="SL48" s="46"/>
      <c r="SM48" s="46"/>
      <c r="SN48" s="46"/>
      <c r="SO48" s="46"/>
      <c r="SP48" s="46"/>
      <c r="SQ48" s="46"/>
      <c r="SR48" s="46"/>
      <c r="SS48" s="46"/>
      <c r="ST48" s="46"/>
      <c r="SU48" s="46"/>
      <c r="SV48" s="46"/>
      <c r="SW48" s="46"/>
      <c r="SX48" s="46"/>
      <c r="SY48" s="46"/>
      <c r="SZ48" s="46"/>
      <c r="TA48" s="46"/>
      <c r="TB48" s="46"/>
      <c r="TC48" s="46"/>
      <c r="TD48" s="46"/>
      <c r="TE48" s="46"/>
    </row>
    <row r="49" spans="1:525" s="47" customFormat="1" ht="22.5" hidden="1" customHeight="1" x14ac:dyDescent="0.25">
      <c r="A49" s="38" t="s">
        <v>100</v>
      </c>
      <c r="B49" s="39">
        <v>9770</v>
      </c>
      <c r="C49" s="38" t="s">
        <v>6</v>
      </c>
      <c r="D49" s="51" t="e">
        <f>'дод 6'!#REF!</f>
        <v>#REF!</v>
      </c>
      <c r="E49" s="5">
        <f t="shared" ref="E49" si="80">F49+I49</f>
        <v>0</v>
      </c>
      <c r="F49" s="5"/>
      <c r="G49" s="5"/>
      <c r="H49" s="5"/>
      <c r="I49" s="5"/>
      <c r="J49" s="5">
        <f t="shared" ref="J49" si="81">L49+O49</f>
        <v>0</v>
      </c>
      <c r="K49" s="5"/>
      <c r="L49" s="5"/>
      <c r="M49" s="5"/>
      <c r="N49" s="5"/>
      <c r="O49" s="5"/>
      <c r="P49" s="5">
        <f t="shared" ref="P49" si="82">E49+J49</f>
        <v>0</v>
      </c>
      <c r="Q49" s="202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  <c r="IX49" s="46"/>
      <c r="IY49" s="46"/>
      <c r="IZ49" s="46"/>
      <c r="JA49" s="46"/>
      <c r="JB49" s="46"/>
      <c r="JC49" s="46"/>
      <c r="JD49" s="46"/>
      <c r="JE49" s="46"/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/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  <c r="KG49" s="46"/>
      <c r="KH49" s="46"/>
      <c r="KI49" s="46"/>
      <c r="KJ49" s="46"/>
      <c r="KK49" s="46"/>
      <c r="KL49" s="46"/>
      <c r="KM49" s="46"/>
      <c r="KN49" s="46"/>
      <c r="KO49" s="46"/>
      <c r="KP49" s="46"/>
      <c r="KQ49" s="46"/>
      <c r="KR49" s="46"/>
      <c r="KS49" s="46"/>
      <c r="KT49" s="46"/>
      <c r="KU49" s="46"/>
      <c r="KV49" s="46"/>
      <c r="KW49" s="46"/>
      <c r="KX49" s="46"/>
      <c r="KY49" s="46"/>
      <c r="KZ49" s="46"/>
      <c r="LA49" s="46"/>
      <c r="LB49" s="46"/>
      <c r="LC49" s="46"/>
      <c r="LD49" s="46"/>
      <c r="LE49" s="46"/>
      <c r="LF49" s="46"/>
      <c r="LG49" s="46"/>
      <c r="LH49" s="46"/>
      <c r="LI49" s="46"/>
      <c r="LJ49" s="46"/>
      <c r="LK49" s="46"/>
      <c r="LL49" s="46"/>
      <c r="LM49" s="46"/>
      <c r="LN49" s="46"/>
      <c r="LO49" s="46"/>
      <c r="LP49" s="46"/>
      <c r="LQ49" s="46"/>
      <c r="LR49" s="46"/>
      <c r="LS49" s="46"/>
      <c r="LT49" s="46"/>
      <c r="LU49" s="46"/>
      <c r="LV49" s="46"/>
      <c r="LW49" s="46"/>
      <c r="LX49" s="46"/>
      <c r="LY49" s="46"/>
      <c r="LZ49" s="46"/>
      <c r="MA49" s="46"/>
      <c r="MB49" s="46"/>
      <c r="MC49" s="46"/>
      <c r="MD49" s="46"/>
      <c r="ME49" s="46"/>
      <c r="MF49" s="46"/>
      <c r="MG49" s="46"/>
      <c r="MH49" s="46"/>
      <c r="MI49" s="46"/>
      <c r="MJ49" s="46"/>
      <c r="MK49" s="46"/>
      <c r="ML49" s="46"/>
      <c r="MM49" s="46"/>
      <c r="MN49" s="46"/>
      <c r="MO49" s="46"/>
      <c r="MP49" s="46"/>
      <c r="MQ49" s="46"/>
      <c r="MR49" s="46"/>
      <c r="MS49" s="46"/>
      <c r="MT49" s="46"/>
      <c r="MU49" s="46"/>
      <c r="MV49" s="46"/>
      <c r="MW49" s="46"/>
      <c r="MX49" s="46"/>
      <c r="MY49" s="46"/>
      <c r="MZ49" s="46"/>
      <c r="NA49" s="46"/>
      <c r="NB49" s="46"/>
      <c r="NC49" s="46"/>
      <c r="ND49" s="46"/>
      <c r="NE49" s="46"/>
      <c r="NF49" s="46"/>
      <c r="NG49" s="46"/>
      <c r="NH49" s="46"/>
      <c r="NI49" s="46"/>
      <c r="NJ49" s="46"/>
      <c r="NK49" s="46"/>
      <c r="NL49" s="46"/>
      <c r="NM49" s="46"/>
      <c r="NN49" s="46"/>
      <c r="NO49" s="46"/>
      <c r="NP49" s="46"/>
      <c r="NQ49" s="46"/>
      <c r="NR49" s="46"/>
      <c r="NS49" s="46"/>
      <c r="NT49" s="46"/>
      <c r="NU49" s="46"/>
      <c r="NV49" s="46"/>
      <c r="NW49" s="46"/>
      <c r="NX49" s="46"/>
      <c r="NY49" s="46"/>
      <c r="NZ49" s="46"/>
      <c r="OA49" s="46"/>
      <c r="OB49" s="46"/>
      <c r="OC49" s="46"/>
      <c r="OD49" s="46"/>
      <c r="OE49" s="46"/>
      <c r="OF49" s="46"/>
      <c r="OG49" s="46"/>
      <c r="OH49" s="46"/>
      <c r="OI49" s="46"/>
      <c r="OJ49" s="46"/>
      <c r="OK49" s="46"/>
      <c r="OL49" s="46"/>
      <c r="OM49" s="46"/>
      <c r="ON49" s="46"/>
      <c r="OO49" s="46"/>
      <c r="OP49" s="46"/>
      <c r="OQ49" s="46"/>
      <c r="OR49" s="46"/>
      <c r="OS49" s="46"/>
      <c r="OT49" s="46"/>
      <c r="OU49" s="46"/>
      <c r="OV49" s="46"/>
      <c r="OW49" s="46"/>
      <c r="OX49" s="46"/>
      <c r="OY49" s="46"/>
      <c r="OZ49" s="46"/>
      <c r="PA49" s="46"/>
      <c r="PB49" s="46"/>
      <c r="PC49" s="46"/>
      <c r="PD49" s="46"/>
      <c r="PE49" s="46"/>
      <c r="PF49" s="46"/>
      <c r="PG49" s="46"/>
      <c r="PH49" s="46"/>
      <c r="PI49" s="46"/>
      <c r="PJ49" s="46"/>
      <c r="PK49" s="46"/>
      <c r="PL49" s="46"/>
      <c r="PM49" s="46"/>
      <c r="PN49" s="46"/>
      <c r="PO49" s="46"/>
      <c r="PP49" s="46"/>
      <c r="PQ49" s="46"/>
      <c r="PR49" s="46"/>
      <c r="PS49" s="46"/>
      <c r="PT49" s="46"/>
      <c r="PU49" s="46"/>
      <c r="PV49" s="46"/>
      <c r="PW49" s="46"/>
      <c r="PX49" s="46"/>
      <c r="PY49" s="46"/>
      <c r="PZ49" s="46"/>
      <c r="QA49" s="46"/>
      <c r="QB49" s="46"/>
      <c r="QC49" s="46"/>
      <c r="QD49" s="46"/>
      <c r="QE49" s="46"/>
      <c r="QF49" s="46"/>
      <c r="QG49" s="46"/>
      <c r="QH49" s="46"/>
      <c r="QI49" s="46"/>
      <c r="QJ49" s="46"/>
      <c r="QK49" s="46"/>
      <c r="QL49" s="46"/>
      <c r="QM49" s="46"/>
      <c r="QN49" s="46"/>
      <c r="QO49" s="46"/>
      <c r="QP49" s="46"/>
      <c r="QQ49" s="46"/>
      <c r="QR49" s="46"/>
      <c r="QS49" s="46"/>
      <c r="QT49" s="46"/>
      <c r="QU49" s="46"/>
      <c r="QV49" s="46"/>
      <c r="QW49" s="46"/>
      <c r="QX49" s="46"/>
      <c r="QY49" s="46"/>
      <c r="QZ49" s="46"/>
      <c r="RA49" s="46"/>
      <c r="RB49" s="46"/>
      <c r="RC49" s="46"/>
      <c r="RD49" s="46"/>
      <c r="RE49" s="46"/>
      <c r="RF49" s="46"/>
      <c r="RG49" s="46"/>
      <c r="RH49" s="46"/>
      <c r="RI49" s="46"/>
      <c r="RJ49" s="46"/>
      <c r="RK49" s="46"/>
      <c r="RL49" s="46"/>
      <c r="RM49" s="46"/>
      <c r="RN49" s="46"/>
      <c r="RO49" s="46"/>
      <c r="RP49" s="46"/>
      <c r="RQ49" s="46"/>
      <c r="RR49" s="46"/>
      <c r="RS49" s="46"/>
      <c r="RT49" s="46"/>
      <c r="RU49" s="46"/>
      <c r="RV49" s="46"/>
      <c r="RW49" s="46"/>
      <c r="RX49" s="46"/>
      <c r="RY49" s="46"/>
      <c r="RZ49" s="46"/>
      <c r="SA49" s="46"/>
      <c r="SB49" s="46"/>
      <c r="SC49" s="46"/>
      <c r="SD49" s="46"/>
      <c r="SE49" s="46"/>
      <c r="SF49" s="46"/>
      <c r="SG49" s="46"/>
      <c r="SH49" s="46"/>
      <c r="SI49" s="46"/>
      <c r="SJ49" s="46"/>
      <c r="SK49" s="46"/>
      <c r="SL49" s="46"/>
      <c r="SM49" s="46"/>
      <c r="SN49" s="46"/>
      <c r="SO49" s="46"/>
      <c r="SP49" s="46"/>
      <c r="SQ49" s="46"/>
      <c r="SR49" s="46"/>
      <c r="SS49" s="46"/>
      <c r="ST49" s="46"/>
      <c r="SU49" s="46"/>
      <c r="SV49" s="46"/>
      <c r="SW49" s="46"/>
      <c r="SX49" s="46"/>
      <c r="SY49" s="46"/>
      <c r="SZ49" s="46"/>
      <c r="TA49" s="46"/>
      <c r="TB49" s="46"/>
      <c r="TC49" s="46"/>
      <c r="TD49" s="46"/>
      <c r="TE49" s="46"/>
    </row>
    <row r="50" spans="1:525" s="47" customFormat="1" ht="48.75" hidden="1" customHeight="1" x14ac:dyDescent="0.25">
      <c r="A50" s="38" t="s">
        <v>105</v>
      </c>
      <c r="B50" s="39">
        <v>9800</v>
      </c>
      <c r="C50" s="38" t="s">
        <v>6</v>
      </c>
      <c r="D50" s="51" t="s">
        <v>74</v>
      </c>
      <c r="E50" s="5">
        <f t="shared" si="79"/>
        <v>0</v>
      </c>
      <c r="F50" s="5"/>
      <c r="G50" s="5"/>
      <c r="H50" s="5"/>
      <c r="I50" s="5"/>
      <c r="J50" s="5">
        <f t="shared" si="65"/>
        <v>0</v>
      </c>
      <c r="K50" s="5"/>
      <c r="L50" s="5"/>
      <c r="M50" s="5"/>
      <c r="N50" s="5"/>
      <c r="O50" s="5"/>
      <c r="P50" s="5">
        <f t="shared" si="66"/>
        <v>0</v>
      </c>
      <c r="Q50" s="202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  <c r="IW50" s="46"/>
      <c r="IX50" s="46"/>
      <c r="IY50" s="46"/>
      <c r="IZ50" s="46"/>
      <c r="JA50" s="46"/>
      <c r="JB50" s="46"/>
      <c r="JC50" s="46"/>
      <c r="JD50" s="46"/>
      <c r="JE50" s="46"/>
      <c r="JF50" s="46"/>
      <c r="JG50" s="46"/>
      <c r="JH50" s="46"/>
      <c r="JI50" s="46"/>
      <c r="JJ50" s="46"/>
      <c r="JK50" s="46"/>
      <c r="JL50" s="46"/>
      <c r="JM50" s="46"/>
      <c r="JN50" s="46"/>
      <c r="JO50" s="46"/>
      <c r="JP50" s="46"/>
      <c r="JQ50" s="46"/>
      <c r="JR50" s="46"/>
      <c r="JS50" s="46"/>
      <c r="JT50" s="46"/>
      <c r="JU50" s="46"/>
      <c r="JV50" s="46"/>
      <c r="JW50" s="46"/>
      <c r="JX50" s="46"/>
      <c r="JY50" s="46"/>
      <c r="JZ50" s="46"/>
      <c r="KA50" s="46"/>
      <c r="KB50" s="46"/>
      <c r="KC50" s="46"/>
      <c r="KD50" s="46"/>
      <c r="KE50" s="46"/>
      <c r="KF50" s="46"/>
      <c r="KG50" s="46"/>
      <c r="KH50" s="46"/>
      <c r="KI50" s="46"/>
      <c r="KJ50" s="46"/>
      <c r="KK50" s="46"/>
      <c r="KL50" s="46"/>
      <c r="KM50" s="46"/>
      <c r="KN50" s="46"/>
      <c r="KO50" s="46"/>
      <c r="KP50" s="46"/>
      <c r="KQ50" s="46"/>
      <c r="KR50" s="46"/>
      <c r="KS50" s="46"/>
      <c r="KT50" s="46"/>
      <c r="KU50" s="46"/>
      <c r="KV50" s="46"/>
      <c r="KW50" s="46"/>
      <c r="KX50" s="46"/>
      <c r="KY50" s="46"/>
      <c r="KZ50" s="46"/>
      <c r="LA50" s="46"/>
      <c r="LB50" s="46"/>
      <c r="LC50" s="46"/>
      <c r="LD50" s="46"/>
      <c r="LE50" s="46"/>
      <c r="LF50" s="46"/>
      <c r="LG50" s="46"/>
      <c r="LH50" s="46"/>
      <c r="LI50" s="46"/>
      <c r="LJ50" s="46"/>
      <c r="LK50" s="46"/>
      <c r="LL50" s="46"/>
      <c r="LM50" s="46"/>
      <c r="LN50" s="46"/>
      <c r="LO50" s="46"/>
      <c r="LP50" s="46"/>
      <c r="LQ50" s="46"/>
      <c r="LR50" s="46"/>
      <c r="LS50" s="46"/>
      <c r="LT50" s="46"/>
      <c r="LU50" s="46"/>
      <c r="LV50" s="46"/>
      <c r="LW50" s="46"/>
      <c r="LX50" s="46"/>
      <c r="LY50" s="46"/>
      <c r="LZ50" s="46"/>
      <c r="MA50" s="46"/>
      <c r="MB50" s="46"/>
      <c r="MC50" s="46"/>
      <c r="MD50" s="46"/>
      <c r="ME50" s="46"/>
      <c r="MF50" s="46"/>
      <c r="MG50" s="46"/>
      <c r="MH50" s="46"/>
      <c r="MI50" s="46"/>
      <c r="MJ50" s="46"/>
      <c r="MK50" s="46"/>
      <c r="ML50" s="46"/>
      <c r="MM50" s="46"/>
      <c r="MN50" s="46"/>
      <c r="MO50" s="46"/>
      <c r="MP50" s="46"/>
      <c r="MQ50" s="46"/>
      <c r="MR50" s="46"/>
      <c r="MS50" s="46"/>
      <c r="MT50" s="46"/>
      <c r="MU50" s="46"/>
      <c r="MV50" s="46"/>
      <c r="MW50" s="46"/>
      <c r="MX50" s="46"/>
      <c r="MY50" s="46"/>
      <c r="MZ50" s="46"/>
      <c r="NA50" s="46"/>
      <c r="NB50" s="46"/>
      <c r="NC50" s="46"/>
      <c r="ND50" s="46"/>
      <c r="NE50" s="46"/>
      <c r="NF50" s="46"/>
      <c r="NG50" s="46"/>
      <c r="NH50" s="46"/>
      <c r="NI50" s="46"/>
      <c r="NJ50" s="46"/>
      <c r="NK50" s="46"/>
      <c r="NL50" s="46"/>
      <c r="NM50" s="46"/>
      <c r="NN50" s="46"/>
      <c r="NO50" s="46"/>
      <c r="NP50" s="46"/>
      <c r="NQ50" s="46"/>
      <c r="NR50" s="46"/>
      <c r="NS50" s="46"/>
      <c r="NT50" s="46"/>
      <c r="NU50" s="46"/>
      <c r="NV50" s="46"/>
      <c r="NW50" s="46"/>
      <c r="NX50" s="46"/>
      <c r="NY50" s="46"/>
      <c r="NZ50" s="46"/>
      <c r="OA50" s="46"/>
      <c r="OB50" s="46"/>
      <c r="OC50" s="46"/>
      <c r="OD50" s="46"/>
      <c r="OE50" s="46"/>
      <c r="OF50" s="46"/>
      <c r="OG50" s="46"/>
      <c r="OH50" s="46"/>
      <c r="OI50" s="46"/>
      <c r="OJ50" s="46"/>
      <c r="OK50" s="46"/>
      <c r="OL50" s="46"/>
      <c r="OM50" s="46"/>
      <c r="ON50" s="46"/>
      <c r="OO50" s="46"/>
      <c r="OP50" s="46"/>
      <c r="OQ50" s="46"/>
      <c r="OR50" s="46"/>
      <c r="OS50" s="46"/>
      <c r="OT50" s="46"/>
      <c r="OU50" s="46"/>
      <c r="OV50" s="46"/>
      <c r="OW50" s="46"/>
      <c r="OX50" s="46"/>
      <c r="OY50" s="46"/>
      <c r="OZ50" s="46"/>
      <c r="PA50" s="46"/>
      <c r="PB50" s="46"/>
      <c r="PC50" s="46"/>
      <c r="PD50" s="46"/>
      <c r="PE50" s="46"/>
      <c r="PF50" s="46"/>
      <c r="PG50" s="46"/>
      <c r="PH50" s="46"/>
      <c r="PI50" s="46"/>
      <c r="PJ50" s="46"/>
      <c r="PK50" s="46"/>
      <c r="PL50" s="46"/>
      <c r="PM50" s="46"/>
      <c r="PN50" s="46"/>
      <c r="PO50" s="46"/>
      <c r="PP50" s="46"/>
      <c r="PQ50" s="46"/>
      <c r="PR50" s="46"/>
      <c r="PS50" s="46"/>
      <c r="PT50" s="46"/>
      <c r="PU50" s="46"/>
      <c r="PV50" s="46"/>
      <c r="PW50" s="46"/>
      <c r="PX50" s="46"/>
      <c r="PY50" s="46"/>
      <c r="PZ50" s="46"/>
      <c r="QA50" s="46"/>
      <c r="QB50" s="46"/>
      <c r="QC50" s="46"/>
      <c r="QD50" s="46"/>
      <c r="QE50" s="46"/>
      <c r="QF50" s="46"/>
      <c r="QG50" s="46"/>
      <c r="QH50" s="46"/>
      <c r="QI50" s="46"/>
      <c r="QJ50" s="46"/>
      <c r="QK50" s="46"/>
      <c r="QL50" s="46"/>
      <c r="QM50" s="46"/>
      <c r="QN50" s="46"/>
      <c r="QO50" s="46"/>
      <c r="QP50" s="46"/>
      <c r="QQ50" s="46"/>
      <c r="QR50" s="46"/>
      <c r="QS50" s="46"/>
      <c r="QT50" s="46"/>
      <c r="QU50" s="46"/>
      <c r="QV50" s="46"/>
      <c r="QW50" s="46"/>
      <c r="QX50" s="46"/>
      <c r="QY50" s="46"/>
      <c r="QZ50" s="46"/>
      <c r="RA50" s="46"/>
      <c r="RB50" s="46"/>
      <c r="RC50" s="46"/>
      <c r="RD50" s="46"/>
      <c r="RE50" s="46"/>
      <c r="RF50" s="46"/>
      <c r="RG50" s="46"/>
      <c r="RH50" s="46"/>
      <c r="RI50" s="46"/>
      <c r="RJ50" s="46"/>
      <c r="RK50" s="46"/>
      <c r="RL50" s="46"/>
      <c r="RM50" s="46"/>
      <c r="RN50" s="46"/>
      <c r="RO50" s="46"/>
      <c r="RP50" s="46"/>
      <c r="RQ50" s="46"/>
      <c r="RR50" s="46"/>
      <c r="RS50" s="46"/>
      <c r="RT50" s="46"/>
      <c r="RU50" s="46"/>
      <c r="RV50" s="46"/>
      <c r="RW50" s="46"/>
      <c r="RX50" s="46"/>
      <c r="RY50" s="46"/>
      <c r="RZ50" s="46"/>
      <c r="SA50" s="46"/>
      <c r="SB50" s="46"/>
      <c r="SC50" s="46"/>
      <c r="SD50" s="46"/>
      <c r="SE50" s="46"/>
      <c r="SF50" s="46"/>
      <c r="SG50" s="46"/>
      <c r="SH50" s="46"/>
      <c r="SI50" s="46"/>
      <c r="SJ50" s="46"/>
      <c r="SK50" s="46"/>
      <c r="SL50" s="46"/>
      <c r="SM50" s="46"/>
      <c r="SN50" s="46"/>
      <c r="SO50" s="46"/>
      <c r="SP50" s="46"/>
      <c r="SQ50" s="46"/>
      <c r="SR50" s="46"/>
      <c r="SS50" s="46"/>
      <c r="ST50" s="46"/>
      <c r="SU50" s="46"/>
      <c r="SV50" s="46"/>
      <c r="SW50" s="46"/>
      <c r="SX50" s="46"/>
      <c r="SY50" s="46"/>
      <c r="SZ50" s="46"/>
      <c r="TA50" s="46"/>
      <c r="TB50" s="46"/>
      <c r="TC50" s="46"/>
      <c r="TD50" s="46"/>
      <c r="TE50" s="46"/>
    </row>
    <row r="51" spans="1:525" s="32" customFormat="1" ht="33.75" customHeight="1" x14ac:dyDescent="0.25">
      <c r="A51" s="61" t="s">
        <v>40</v>
      </c>
      <c r="B51" s="66"/>
      <c r="C51" s="66"/>
      <c r="D51" s="57" t="s">
        <v>97</v>
      </c>
      <c r="E51" s="3">
        <v>122494400</v>
      </c>
      <c r="F51" s="3">
        <v>122494400</v>
      </c>
      <c r="G51" s="3">
        <v>5368400</v>
      </c>
      <c r="H51" s="3">
        <v>226600</v>
      </c>
      <c r="I51" s="3">
        <v>0</v>
      </c>
      <c r="J51" s="3">
        <v>72480000</v>
      </c>
      <c r="K51" s="3">
        <v>72480000</v>
      </c>
      <c r="L51" s="3">
        <v>0</v>
      </c>
      <c r="M51" s="3">
        <v>0</v>
      </c>
      <c r="N51" s="3">
        <v>0</v>
      </c>
      <c r="O51" s="3">
        <v>72480000</v>
      </c>
      <c r="P51" s="3">
        <v>194974400</v>
      </c>
      <c r="Q51" s="202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  <c r="IW51" s="31"/>
      <c r="IX51" s="31"/>
      <c r="IY51" s="31"/>
      <c r="IZ51" s="31"/>
      <c r="JA51" s="31"/>
      <c r="JB51" s="31"/>
      <c r="JC51" s="31"/>
      <c r="JD51" s="31"/>
      <c r="JE51" s="31"/>
      <c r="JF51" s="31"/>
      <c r="JG51" s="31"/>
      <c r="JH51" s="31"/>
      <c r="JI51" s="31"/>
      <c r="JJ51" s="31"/>
      <c r="JK51" s="31"/>
      <c r="JL51" s="31"/>
      <c r="JM51" s="31"/>
      <c r="JN51" s="31"/>
      <c r="JO51" s="31"/>
      <c r="JP51" s="31"/>
      <c r="JQ51" s="31"/>
      <c r="JR51" s="31"/>
      <c r="JS51" s="31"/>
      <c r="JT51" s="31"/>
      <c r="JU51" s="31"/>
      <c r="JV51" s="31"/>
      <c r="JW51" s="31"/>
      <c r="JX51" s="31"/>
      <c r="JY51" s="31"/>
      <c r="JZ51" s="31"/>
      <c r="KA51" s="31"/>
      <c r="KB51" s="31"/>
      <c r="KC51" s="31"/>
      <c r="KD51" s="31"/>
      <c r="KE51" s="31"/>
      <c r="KF51" s="31"/>
      <c r="KG51" s="31"/>
      <c r="KH51" s="31"/>
      <c r="KI51" s="31"/>
      <c r="KJ51" s="31"/>
      <c r="KK51" s="31"/>
      <c r="KL51" s="31"/>
      <c r="KM51" s="31"/>
      <c r="KN51" s="31"/>
      <c r="KO51" s="31"/>
      <c r="KP51" s="31"/>
      <c r="KQ51" s="31"/>
      <c r="KR51" s="31"/>
      <c r="KS51" s="31"/>
      <c r="KT51" s="31"/>
      <c r="KU51" s="31"/>
      <c r="KV51" s="31"/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/>
      <c r="LR51" s="31"/>
      <c r="LS51" s="31"/>
      <c r="LT51" s="31"/>
      <c r="LU51" s="31"/>
      <c r="LV51" s="31"/>
      <c r="LW51" s="31"/>
      <c r="LX51" s="31"/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  <c r="NJ51" s="31"/>
      <c r="NK51" s="31"/>
      <c r="NL51" s="31"/>
      <c r="NM51" s="31"/>
      <c r="NN51" s="31"/>
      <c r="NO51" s="31"/>
      <c r="NP51" s="31"/>
      <c r="NQ51" s="31"/>
      <c r="NR51" s="31"/>
      <c r="NS51" s="31"/>
      <c r="NT51" s="31"/>
      <c r="NU51" s="31"/>
      <c r="NV51" s="31"/>
      <c r="NW51" s="31"/>
      <c r="NX51" s="31"/>
      <c r="NY51" s="31"/>
      <c r="NZ51" s="31"/>
      <c r="OA51" s="31"/>
      <c r="OB51" s="31"/>
      <c r="OC51" s="31"/>
      <c r="OD51" s="31"/>
      <c r="OE51" s="31"/>
      <c r="OF51" s="31"/>
      <c r="OG51" s="31"/>
      <c r="OH51" s="31"/>
      <c r="OI51" s="31"/>
      <c r="OJ51" s="31"/>
      <c r="OK51" s="31"/>
      <c r="OL51" s="31"/>
      <c r="OM51" s="31"/>
      <c r="ON51" s="31"/>
      <c r="OO51" s="31"/>
      <c r="OP51" s="31"/>
      <c r="OQ51" s="31"/>
      <c r="OR51" s="31"/>
      <c r="OS51" s="31"/>
      <c r="OT51" s="31"/>
      <c r="OU51" s="31"/>
      <c r="OV51" s="31"/>
      <c r="OW51" s="31"/>
      <c r="OX51" s="31"/>
      <c r="OY51" s="31"/>
      <c r="OZ51" s="31"/>
      <c r="PA51" s="31"/>
      <c r="PB51" s="31"/>
      <c r="PC51" s="31"/>
      <c r="PD51" s="31"/>
      <c r="PE51" s="31"/>
      <c r="PF51" s="31"/>
      <c r="PG51" s="31"/>
      <c r="PH51" s="31"/>
      <c r="PI51" s="31"/>
      <c r="PJ51" s="31"/>
      <c r="PK51" s="31"/>
      <c r="PL51" s="31"/>
      <c r="PM51" s="31"/>
      <c r="PN51" s="31"/>
      <c r="PO51" s="31"/>
      <c r="PP51" s="31"/>
      <c r="PQ51" s="31"/>
      <c r="PR51" s="31"/>
      <c r="PS51" s="31"/>
      <c r="PT51" s="31"/>
      <c r="PU51" s="31"/>
      <c r="PV51" s="31"/>
      <c r="PW51" s="31"/>
      <c r="PX51" s="31"/>
      <c r="PY51" s="31"/>
      <c r="PZ51" s="31"/>
      <c r="QA51" s="31"/>
      <c r="QB51" s="31"/>
      <c r="QC51" s="31"/>
      <c r="QD51" s="31"/>
      <c r="QE51" s="31"/>
      <c r="QF51" s="31"/>
      <c r="QG51" s="31"/>
      <c r="QH51" s="31"/>
      <c r="QI51" s="31"/>
      <c r="QJ51" s="31"/>
      <c r="QK51" s="31"/>
      <c r="QL51" s="31"/>
      <c r="QM51" s="31"/>
      <c r="QN51" s="31"/>
      <c r="QO51" s="31"/>
      <c r="QP51" s="31"/>
      <c r="QQ51" s="31"/>
      <c r="QR51" s="31"/>
      <c r="QS51" s="31"/>
      <c r="QT51" s="31"/>
      <c r="QU51" s="31"/>
      <c r="QV51" s="31"/>
      <c r="QW51" s="31"/>
      <c r="QX51" s="31"/>
      <c r="QY51" s="31"/>
      <c r="QZ51" s="31"/>
      <c r="RA51" s="31"/>
      <c r="RB51" s="31"/>
      <c r="RC51" s="31"/>
      <c r="RD51" s="31"/>
      <c r="RE51" s="31"/>
      <c r="RF51" s="31"/>
      <c r="RG51" s="31"/>
      <c r="RH51" s="31"/>
      <c r="RI51" s="31"/>
      <c r="RJ51" s="31"/>
      <c r="RK51" s="31"/>
      <c r="RL51" s="31"/>
      <c r="RM51" s="31"/>
      <c r="RN51" s="31"/>
      <c r="RO51" s="31"/>
      <c r="RP51" s="31"/>
      <c r="RQ51" s="31"/>
      <c r="RR51" s="31"/>
      <c r="RS51" s="31"/>
      <c r="RT51" s="31"/>
      <c r="RU51" s="31"/>
      <c r="RV51" s="31"/>
      <c r="RW51" s="31"/>
      <c r="RX51" s="31"/>
      <c r="RY51" s="31"/>
      <c r="RZ51" s="31"/>
      <c r="SA51" s="31"/>
      <c r="SB51" s="31"/>
      <c r="SC51" s="31"/>
      <c r="SD51" s="31"/>
      <c r="SE51" s="31"/>
      <c r="SF51" s="31"/>
      <c r="SG51" s="31"/>
      <c r="SH51" s="31"/>
      <c r="SI51" s="31"/>
      <c r="SJ51" s="31"/>
      <c r="SK51" s="31"/>
      <c r="SL51" s="31"/>
      <c r="SM51" s="31"/>
      <c r="SN51" s="31"/>
      <c r="SO51" s="31"/>
      <c r="SP51" s="31"/>
      <c r="SQ51" s="31"/>
      <c r="SR51" s="31"/>
      <c r="SS51" s="31"/>
      <c r="ST51" s="31"/>
      <c r="SU51" s="31"/>
      <c r="SV51" s="31"/>
      <c r="SW51" s="31"/>
      <c r="SX51" s="31"/>
      <c r="SY51" s="31"/>
      <c r="SZ51" s="31"/>
      <c r="TA51" s="31"/>
      <c r="TB51" s="31"/>
      <c r="TC51" s="31"/>
      <c r="TD51" s="31"/>
      <c r="TE51" s="31"/>
    </row>
    <row r="52" spans="1:525" s="32" customFormat="1" ht="15.75" x14ac:dyDescent="0.25">
      <c r="A52" s="61"/>
      <c r="B52" s="66"/>
      <c r="C52" s="66"/>
      <c r="D52" s="57" t="s">
        <v>191</v>
      </c>
      <c r="E52" s="3">
        <f t="shared" ref="E52" si="83">F52+I52</f>
        <v>393700</v>
      </c>
      <c r="F52" s="3">
        <v>393700</v>
      </c>
      <c r="G52" s="3"/>
      <c r="H52" s="3"/>
      <c r="I52" s="3"/>
      <c r="J52" s="3">
        <f t="shared" ref="J52" si="84">L52+O52</f>
        <v>0</v>
      </c>
      <c r="K52" s="3"/>
      <c r="L52" s="3"/>
      <c r="M52" s="3"/>
      <c r="N52" s="3"/>
      <c r="O52" s="3"/>
      <c r="P52" s="3">
        <f t="shared" ref="P52" si="85">E52+J52</f>
        <v>393700</v>
      </c>
      <c r="Q52" s="202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/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/>
      <c r="JS52" s="31"/>
      <c r="JT52" s="31"/>
      <c r="JU52" s="31"/>
      <c r="JV52" s="31"/>
      <c r="JW52" s="31"/>
      <c r="JX52" s="31"/>
      <c r="JY52" s="31"/>
      <c r="JZ52" s="31"/>
      <c r="KA52" s="31"/>
      <c r="KB52" s="31"/>
      <c r="KC52" s="31"/>
      <c r="KD52" s="31"/>
      <c r="KE52" s="31"/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/>
      <c r="LD52" s="31"/>
      <c r="LE52" s="31"/>
      <c r="LF52" s="31"/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/>
      <c r="LY52" s="31"/>
      <c r="LZ52" s="31"/>
      <c r="MA52" s="31"/>
      <c r="MB52" s="31"/>
      <c r="MC52" s="31"/>
      <c r="MD52" s="31"/>
      <c r="ME52" s="31"/>
      <c r="MF52" s="31"/>
      <c r="MG52" s="31"/>
      <c r="MH52" s="31"/>
      <c r="MI52" s="31"/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/>
      <c r="MV52" s="31"/>
      <c r="MW52" s="31"/>
      <c r="MX52" s="31"/>
      <c r="MY52" s="31"/>
      <c r="MZ52" s="31"/>
      <c r="NA52" s="31"/>
      <c r="NB52" s="31"/>
      <c r="NC52" s="31"/>
      <c r="ND52" s="31"/>
      <c r="NE52" s="31"/>
      <c r="NF52" s="31"/>
      <c r="NG52" s="31"/>
      <c r="NH52" s="31"/>
      <c r="NI52" s="31"/>
      <c r="NJ52" s="31"/>
      <c r="NK52" s="31"/>
      <c r="NL52" s="31"/>
      <c r="NM52" s="31"/>
      <c r="NN52" s="31"/>
      <c r="NO52" s="31"/>
      <c r="NP52" s="31"/>
      <c r="NQ52" s="31"/>
      <c r="NR52" s="31"/>
      <c r="NS52" s="31"/>
      <c r="NT52" s="31"/>
      <c r="NU52" s="31"/>
      <c r="NV52" s="31"/>
      <c r="NW52" s="31"/>
      <c r="NX52" s="31"/>
      <c r="NY52" s="31"/>
      <c r="NZ52" s="31"/>
      <c r="OA52" s="31"/>
      <c r="OB52" s="31"/>
      <c r="OC52" s="31"/>
      <c r="OD52" s="31"/>
      <c r="OE52" s="31"/>
      <c r="OF52" s="31"/>
      <c r="OG52" s="31"/>
      <c r="OH52" s="31"/>
      <c r="OI52" s="31"/>
      <c r="OJ52" s="31"/>
      <c r="OK52" s="31"/>
      <c r="OL52" s="31"/>
      <c r="OM52" s="31"/>
      <c r="ON52" s="31"/>
      <c r="OO52" s="31"/>
      <c r="OP52" s="31"/>
      <c r="OQ52" s="31"/>
      <c r="OR52" s="31"/>
      <c r="OS52" s="31"/>
      <c r="OT52" s="31"/>
      <c r="OU52" s="31"/>
      <c r="OV52" s="31"/>
      <c r="OW52" s="31"/>
      <c r="OX52" s="31"/>
      <c r="OY52" s="31"/>
      <c r="OZ52" s="31"/>
      <c r="PA52" s="31"/>
      <c r="PB52" s="31"/>
      <c r="PC52" s="31"/>
      <c r="PD52" s="31"/>
      <c r="PE52" s="31"/>
      <c r="PF52" s="31"/>
      <c r="PG52" s="31"/>
      <c r="PH52" s="31"/>
      <c r="PI52" s="31"/>
      <c r="PJ52" s="31"/>
      <c r="PK52" s="31"/>
      <c r="PL52" s="31"/>
      <c r="PM52" s="31"/>
      <c r="PN52" s="31"/>
      <c r="PO52" s="31"/>
      <c r="PP52" s="31"/>
      <c r="PQ52" s="31"/>
      <c r="PR52" s="31"/>
      <c r="PS52" s="31"/>
      <c r="PT52" s="31"/>
      <c r="PU52" s="31"/>
      <c r="PV52" s="31"/>
      <c r="PW52" s="31"/>
      <c r="PX52" s="31"/>
      <c r="PY52" s="31"/>
      <c r="PZ52" s="31"/>
      <c r="QA52" s="31"/>
      <c r="QB52" s="31"/>
      <c r="QC52" s="31"/>
      <c r="QD52" s="31"/>
      <c r="QE52" s="31"/>
      <c r="QF52" s="31"/>
      <c r="QG52" s="31"/>
      <c r="QH52" s="31"/>
      <c r="QI52" s="31"/>
      <c r="QJ52" s="31"/>
      <c r="QK52" s="31"/>
      <c r="QL52" s="31"/>
      <c r="QM52" s="31"/>
      <c r="QN52" s="31"/>
      <c r="QO52" s="31"/>
      <c r="QP52" s="31"/>
      <c r="QQ52" s="31"/>
      <c r="QR52" s="31"/>
      <c r="QS52" s="31"/>
      <c r="QT52" s="31"/>
      <c r="QU52" s="31"/>
      <c r="QV52" s="31"/>
      <c r="QW52" s="31"/>
      <c r="QX52" s="31"/>
      <c r="QY52" s="31"/>
      <c r="QZ52" s="31"/>
      <c r="RA52" s="31"/>
      <c r="RB52" s="31"/>
      <c r="RC52" s="31"/>
      <c r="RD52" s="31"/>
      <c r="RE52" s="31"/>
      <c r="RF52" s="31"/>
      <c r="RG52" s="31"/>
      <c r="RH52" s="31"/>
      <c r="RI52" s="31"/>
      <c r="RJ52" s="31"/>
      <c r="RK52" s="31"/>
      <c r="RL52" s="31"/>
      <c r="RM52" s="31"/>
      <c r="RN52" s="31"/>
      <c r="RO52" s="31"/>
      <c r="RP52" s="31"/>
      <c r="RQ52" s="31"/>
      <c r="RR52" s="31"/>
      <c r="RS52" s="31"/>
      <c r="RT52" s="31"/>
      <c r="RU52" s="31"/>
      <c r="RV52" s="31"/>
      <c r="RW52" s="31"/>
      <c r="RX52" s="31"/>
      <c r="RY52" s="31"/>
      <c r="RZ52" s="31"/>
      <c r="SA52" s="31"/>
      <c r="SB52" s="31"/>
      <c r="SC52" s="31"/>
      <c r="SD52" s="31"/>
      <c r="SE52" s="31"/>
      <c r="SF52" s="31"/>
      <c r="SG52" s="31"/>
      <c r="SH52" s="31"/>
      <c r="SI52" s="31"/>
      <c r="SJ52" s="31"/>
      <c r="SK52" s="31"/>
      <c r="SL52" s="31"/>
      <c r="SM52" s="31"/>
      <c r="SN52" s="31"/>
      <c r="SO52" s="31"/>
      <c r="SP52" s="31"/>
      <c r="SQ52" s="31"/>
      <c r="SR52" s="31"/>
      <c r="SS52" s="31"/>
      <c r="ST52" s="31"/>
      <c r="SU52" s="31"/>
      <c r="SV52" s="31"/>
      <c r="SW52" s="31"/>
      <c r="SX52" s="31"/>
      <c r="SY52" s="31"/>
      <c r="SZ52" s="31"/>
      <c r="TA52" s="31"/>
      <c r="TB52" s="31"/>
      <c r="TC52" s="31"/>
      <c r="TD52" s="31"/>
      <c r="TE52" s="31"/>
    </row>
    <row r="53" spans="1:525" s="32" customFormat="1" ht="15.75" x14ac:dyDescent="0.25">
      <c r="A53" s="61"/>
      <c r="B53" s="66"/>
      <c r="C53" s="66"/>
      <c r="D53" s="57" t="s">
        <v>192</v>
      </c>
      <c r="E53" s="3">
        <f>SUM(E51:E52)</f>
        <v>122888100</v>
      </c>
      <c r="F53" s="3">
        <f t="shared" ref="F53" si="86">SUM(F51:F52)</f>
        <v>122888100</v>
      </c>
      <c r="G53" s="3">
        <f t="shared" ref="G53" si="87">SUM(G51:G52)</f>
        <v>5368400</v>
      </c>
      <c r="H53" s="3">
        <f t="shared" ref="H53" si="88">SUM(H51:H52)</f>
        <v>226600</v>
      </c>
      <c r="I53" s="3">
        <f t="shared" ref="I53" si="89">SUM(I51:I52)</f>
        <v>0</v>
      </c>
      <c r="J53" s="3">
        <f t="shared" ref="J53" si="90">SUM(J51:J52)</f>
        <v>72480000</v>
      </c>
      <c r="K53" s="3">
        <f t="shared" ref="K53" si="91">SUM(K51:K52)</f>
        <v>72480000</v>
      </c>
      <c r="L53" s="3">
        <f t="shared" ref="L53" si="92">SUM(L51:L52)</f>
        <v>0</v>
      </c>
      <c r="M53" s="3">
        <f t="shared" ref="M53" si="93">SUM(M51:M52)</f>
        <v>0</v>
      </c>
      <c r="N53" s="3">
        <f t="shared" ref="N53" si="94">SUM(N51:N52)</f>
        <v>0</v>
      </c>
      <c r="O53" s="3">
        <f t="shared" ref="O53" si="95">SUM(O51:O52)</f>
        <v>72480000</v>
      </c>
      <c r="P53" s="3">
        <f t="shared" ref="P53" si="96">SUM(P51:P52)</f>
        <v>195368100</v>
      </c>
      <c r="Q53" s="202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  <c r="NJ53" s="31"/>
      <c r="NK53" s="31"/>
      <c r="NL53" s="31"/>
      <c r="NM53" s="31"/>
      <c r="NN53" s="31"/>
      <c r="NO53" s="31"/>
      <c r="NP53" s="31"/>
      <c r="NQ53" s="31"/>
      <c r="NR53" s="31"/>
      <c r="NS53" s="31"/>
      <c r="NT53" s="31"/>
      <c r="NU53" s="31"/>
      <c r="NV53" s="31"/>
      <c r="NW53" s="31"/>
      <c r="NX53" s="31"/>
      <c r="NY53" s="31"/>
      <c r="NZ53" s="31"/>
      <c r="OA53" s="31"/>
      <c r="OB53" s="31"/>
      <c r="OC53" s="31"/>
      <c r="OD53" s="31"/>
      <c r="OE53" s="3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1"/>
      <c r="SC53" s="31"/>
      <c r="SD53" s="31"/>
      <c r="SE53" s="31"/>
      <c r="SF53" s="31"/>
      <c r="SG53" s="31"/>
      <c r="SH53" s="31"/>
      <c r="SI53" s="31"/>
      <c r="SJ53" s="31"/>
      <c r="SK53" s="31"/>
      <c r="SL53" s="31"/>
      <c r="SM53" s="31"/>
      <c r="SN53" s="31"/>
      <c r="SO53" s="31"/>
      <c r="SP53" s="31"/>
      <c r="SQ53" s="31"/>
      <c r="SR53" s="31"/>
      <c r="SS53" s="31"/>
      <c r="ST53" s="31"/>
      <c r="SU53" s="31"/>
      <c r="SV53" s="31"/>
      <c r="SW53" s="31"/>
      <c r="SX53" s="31"/>
      <c r="SY53" s="31"/>
      <c r="SZ53" s="31"/>
      <c r="TA53" s="31"/>
      <c r="TB53" s="31"/>
      <c r="TC53" s="31"/>
      <c r="TD53" s="31"/>
      <c r="TE53" s="31"/>
    </row>
    <row r="54" spans="1:525" s="37" customFormat="1" ht="33" customHeight="1" x14ac:dyDescent="0.25">
      <c r="A54" s="33" t="s">
        <v>41</v>
      </c>
      <c r="B54" s="60"/>
      <c r="C54" s="60"/>
      <c r="D54" s="35" t="s">
        <v>190</v>
      </c>
      <c r="E54" s="4">
        <v>122494400</v>
      </c>
      <c r="F54" s="4">
        <v>122494400</v>
      </c>
      <c r="G54" s="4">
        <v>5368400</v>
      </c>
      <c r="H54" s="4">
        <v>226600</v>
      </c>
      <c r="I54" s="4">
        <v>0</v>
      </c>
      <c r="J54" s="4">
        <v>72480000</v>
      </c>
      <c r="K54" s="4">
        <v>72480000</v>
      </c>
      <c r="L54" s="4">
        <v>0</v>
      </c>
      <c r="M54" s="4">
        <v>0</v>
      </c>
      <c r="N54" s="4">
        <v>0</v>
      </c>
      <c r="O54" s="4">
        <v>72480000</v>
      </c>
      <c r="P54" s="4">
        <v>194974400</v>
      </c>
      <c r="Q54" s="202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36"/>
      <c r="IX54" s="36"/>
      <c r="IY54" s="36"/>
      <c r="IZ54" s="36"/>
      <c r="JA54" s="36"/>
      <c r="JB54" s="36"/>
      <c r="JC54" s="36"/>
      <c r="JD54" s="36"/>
      <c r="JE54" s="36"/>
      <c r="JF54" s="36"/>
      <c r="JG54" s="36"/>
      <c r="JH54" s="36"/>
      <c r="JI54" s="36"/>
      <c r="JJ54" s="36"/>
      <c r="JK54" s="36"/>
      <c r="JL54" s="36"/>
      <c r="JM54" s="36"/>
      <c r="JN54" s="36"/>
      <c r="JO54" s="36"/>
      <c r="JP54" s="36"/>
      <c r="JQ54" s="36"/>
      <c r="JR54" s="36"/>
      <c r="JS54" s="36"/>
      <c r="JT54" s="36"/>
      <c r="JU54" s="36"/>
      <c r="JV54" s="36"/>
      <c r="JW54" s="36"/>
      <c r="JX54" s="36"/>
      <c r="JY54" s="36"/>
      <c r="JZ54" s="36"/>
      <c r="KA54" s="36"/>
      <c r="KB54" s="36"/>
      <c r="KC54" s="36"/>
      <c r="KD54" s="36"/>
      <c r="KE54" s="36"/>
      <c r="KF54" s="36"/>
      <c r="KG54" s="36"/>
      <c r="KH54" s="36"/>
      <c r="KI54" s="36"/>
      <c r="KJ54" s="36"/>
      <c r="KK54" s="36"/>
      <c r="KL54" s="36"/>
      <c r="KM54" s="36"/>
      <c r="KN54" s="36"/>
      <c r="KO54" s="36"/>
      <c r="KP54" s="36"/>
      <c r="KQ54" s="36"/>
      <c r="KR54" s="36"/>
      <c r="KS54" s="36"/>
      <c r="KT54" s="36"/>
      <c r="KU54" s="36"/>
      <c r="KV54" s="36"/>
      <c r="KW54" s="36"/>
      <c r="KX54" s="36"/>
      <c r="KY54" s="36"/>
      <c r="KZ54" s="36"/>
      <c r="LA54" s="36"/>
      <c r="LB54" s="36"/>
      <c r="LC54" s="36"/>
      <c r="LD54" s="36"/>
      <c r="LE54" s="36"/>
      <c r="LF54" s="36"/>
      <c r="LG54" s="36"/>
      <c r="LH54" s="36"/>
      <c r="LI54" s="36"/>
      <c r="LJ54" s="36"/>
      <c r="LK54" s="36"/>
      <c r="LL54" s="36"/>
      <c r="LM54" s="36"/>
      <c r="LN54" s="36"/>
      <c r="LO54" s="36"/>
      <c r="LP54" s="36"/>
      <c r="LQ54" s="36"/>
      <c r="LR54" s="36"/>
      <c r="LS54" s="36"/>
      <c r="LT54" s="36"/>
      <c r="LU54" s="36"/>
      <c r="LV54" s="36"/>
      <c r="LW54" s="36"/>
      <c r="LX54" s="36"/>
      <c r="LY54" s="36"/>
      <c r="LZ54" s="36"/>
      <c r="MA54" s="36"/>
      <c r="MB54" s="36"/>
      <c r="MC54" s="36"/>
      <c r="MD54" s="36"/>
      <c r="ME54" s="36"/>
      <c r="MF54" s="36"/>
      <c r="MG54" s="36"/>
      <c r="MH54" s="36"/>
      <c r="MI54" s="36"/>
      <c r="MJ54" s="36"/>
      <c r="MK54" s="36"/>
      <c r="ML54" s="36"/>
      <c r="MM54" s="36"/>
      <c r="MN54" s="36"/>
      <c r="MO54" s="36"/>
      <c r="MP54" s="36"/>
      <c r="MQ54" s="36"/>
      <c r="MR54" s="36"/>
      <c r="MS54" s="36"/>
      <c r="MT54" s="36"/>
      <c r="MU54" s="36"/>
      <c r="MV54" s="36"/>
      <c r="MW54" s="36"/>
      <c r="MX54" s="36"/>
      <c r="MY54" s="36"/>
      <c r="MZ54" s="36"/>
      <c r="NA54" s="36"/>
      <c r="NB54" s="36"/>
      <c r="NC54" s="36"/>
      <c r="ND54" s="36"/>
      <c r="NE54" s="36"/>
      <c r="NF54" s="36"/>
      <c r="NG54" s="36"/>
      <c r="NH54" s="36"/>
      <c r="NI54" s="36"/>
      <c r="NJ54" s="36"/>
      <c r="NK54" s="36"/>
      <c r="NL54" s="36"/>
      <c r="NM54" s="36"/>
      <c r="NN54" s="36"/>
      <c r="NO54" s="36"/>
      <c r="NP54" s="36"/>
      <c r="NQ54" s="36"/>
      <c r="NR54" s="36"/>
      <c r="NS54" s="36"/>
      <c r="NT54" s="36"/>
      <c r="NU54" s="36"/>
      <c r="NV54" s="36"/>
      <c r="NW54" s="36"/>
      <c r="NX54" s="36"/>
      <c r="NY54" s="36"/>
      <c r="NZ54" s="36"/>
      <c r="OA54" s="36"/>
      <c r="OB54" s="36"/>
      <c r="OC54" s="36"/>
      <c r="OD54" s="36"/>
      <c r="OE54" s="36"/>
      <c r="OF54" s="36"/>
      <c r="OG54" s="36"/>
      <c r="OH54" s="36"/>
      <c r="OI54" s="36"/>
      <c r="OJ54" s="36"/>
      <c r="OK54" s="36"/>
      <c r="OL54" s="36"/>
      <c r="OM54" s="36"/>
      <c r="ON54" s="36"/>
      <c r="OO54" s="36"/>
      <c r="OP54" s="36"/>
      <c r="OQ54" s="36"/>
      <c r="OR54" s="36"/>
      <c r="OS54" s="36"/>
      <c r="OT54" s="36"/>
      <c r="OU54" s="36"/>
      <c r="OV54" s="36"/>
      <c r="OW54" s="36"/>
      <c r="OX54" s="36"/>
      <c r="OY54" s="36"/>
      <c r="OZ54" s="36"/>
      <c r="PA54" s="36"/>
      <c r="PB54" s="36"/>
      <c r="PC54" s="36"/>
      <c r="PD54" s="36"/>
      <c r="PE54" s="36"/>
      <c r="PF54" s="36"/>
      <c r="PG54" s="36"/>
      <c r="PH54" s="36"/>
      <c r="PI54" s="36"/>
      <c r="PJ54" s="36"/>
      <c r="PK54" s="36"/>
      <c r="PL54" s="36"/>
      <c r="PM54" s="36"/>
      <c r="PN54" s="36"/>
      <c r="PO54" s="36"/>
      <c r="PP54" s="36"/>
      <c r="PQ54" s="36"/>
      <c r="PR54" s="36"/>
      <c r="PS54" s="36"/>
      <c r="PT54" s="36"/>
      <c r="PU54" s="36"/>
      <c r="PV54" s="36"/>
      <c r="PW54" s="36"/>
      <c r="PX54" s="36"/>
      <c r="PY54" s="36"/>
      <c r="PZ54" s="36"/>
      <c r="QA54" s="36"/>
      <c r="QB54" s="36"/>
      <c r="QC54" s="36"/>
      <c r="QD54" s="36"/>
      <c r="QE54" s="36"/>
      <c r="QF54" s="36"/>
      <c r="QG54" s="36"/>
      <c r="QH54" s="36"/>
      <c r="QI54" s="36"/>
      <c r="QJ54" s="36"/>
      <c r="QK54" s="36"/>
      <c r="QL54" s="36"/>
      <c r="QM54" s="36"/>
      <c r="QN54" s="36"/>
      <c r="QO54" s="36"/>
      <c r="QP54" s="36"/>
      <c r="QQ54" s="36"/>
      <c r="QR54" s="36"/>
      <c r="QS54" s="36"/>
      <c r="QT54" s="36"/>
      <c r="QU54" s="36"/>
      <c r="QV54" s="36"/>
      <c r="QW54" s="36"/>
      <c r="QX54" s="36"/>
      <c r="QY54" s="36"/>
      <c r="QZ54" s="36"/>
      <c r="RA54" s="36"/>
      <c r="RB54" s="36"/>
      <c r="RC54" s="36"/>
      <c r="RD54" s="36"/>
      <c r="RE54" s="36"/>
      <c r="RF54" s="36"/>
      <c r="RG54" s="36"/>
      <c r="RH54" s="36"/>
      <c r="RI54" s="36"/>
      <c r="RJ54" s="36"/>
      <c r="RK54" s="36"/>
      <c r="RL54" s="36"/>
      <c r="RM54" s="36"/>
      <c r="RN54" s="36"/>
      <c r="RO54" s="36"/>
      <c r="RP54" s="36"/>
      <c r="RQ54" s="36"/>
      <c r="RR54" s="36"/>
      <c r="RS54" s="36"/>
      <c r="RT54" s="36"/>
      <c r="RU54" s="36"/>
      <c r="RV54" s="36"/>
      <c r="RW54" s="36"/>
      <c r="RX54" s="36"/>
      <c r="RY54" s="36"/>
      <c r="RZ54" s="36"/>
      <c r="SA54" s="36"/>
      <c r="SB54" s="36"/>
      <c r="SC54" s="36"/>
      <c r="SD54" s="36"/>
      <c r="SE54" s="36"/>
      <c r="SF54" s="36"/>
      <c r="SG54" s="36"/>
      <c r="SH54" s="36"/>
      <c r="SI54" s="36"/>
      <c r="SJ54" s="36"/>
      <c r="SK54" s="36"/>
      <c r="SL54" s="36"/>
      <c r="SM54" s="36"/>
      <c r="SN54" s="36"/>
      <c r="SO54" s="36"/>
      <c r="SP54" s="36"/>
      <c r="SQ54" s="36"/>
      <c r="SR54" s="36"/>
      <c r="SS54" s="36"/>
      <c r="ST54" s="36"/>
      <c r="SU54" s="36"/>
      <c r="SV54" s="36"/>
      <c r="SW54" s="36"/>
      <c r="SX54" s="36"/>
      <c r="SY54" s="36"/>
      <c r="SZ54" s="36"/>
      <c r="TA54" s="36"/>
      <c r="TB54" s="36"/>
      <c r="TC54" s="36"/>
      <c r="TD54" s="36"/>
      <c r="TE54" s="36"/>
    </row>
    <row r="55" spans="1:525" s="37" customFormat="1" ht="15.75" x14ac:dyDescent="0.25">
      <c r="A55" s="33"/>
      <c r="B55" s="60"/>
      <c r="C55" s="60"/>
      <c r="D55" s="35" t="s">
        <v>191</v>
      </c>
      <c r="E55" s="4">
        <f t="shared" ref="E55" si="97">F55+I55</f>
        <v>393700</v>
      </c>
      <c r="F55" s="4">
        <v>393700</v>
      </c>
      <c r="G55" s="4"/>
      <c r="H55" s="4"/>
      <c r="I55" s="4"/>
      <c r="J55" s="4">
        <f t="shared" ref="J55" si="98">L55+O55</f>
        <v>0</v>
      </c>
      <c r="K55" s="4"/>
      <c r="L55" s="4"/>
      <c r="M55" s="4"/>
      <c r="N55" s="4"/>
      <c r="O55" s="4"/>
      <c r="P55" s="4">
        <f t="shared" ref="P55" si="99">E55+J55</f>
        <v>393700</v>
      </c>
      <c r="Q55" s="202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36"/>
      <c r="IX55" s="36"/>
      <c r="IY55" s="36"/>
      <c r="IZ55" s="36"/>
      <c r="JA55" s="36"/>
      <c r="JB55" s="36"/>
      <c r="JC55" s="36"/>
      <c r="JD55" s="36"/>
      <c r="JE55" s="36"/>
      <c r="JF55" s="36"/>
      <c r="JG55" s="36"/>
      <c r="JH55" s="36"/>
      <c r="JI55" s="36"/>
      <c r="JJ55" s="36"/>
      <c r="JK55" s="36"/>
      <c r="JL55" s="36"/>
      <c r="JM55" s="36"/>
      <c r="JN55" s="36"/>
      <c r="JO55" s="36"/>
      <c r="JP55" s="36"/>
      <c r="JQ55" s="36"/>
      <c r="JR55" s="36"/>
      <c r="JS55" s="36"/>
      <c r="JT55" s="36"/>
      <c r="JU55" s="36"/>
      <c r="JV55" s="36"/>
      <c r="JW55" s="36"/>
      <c r="JX55" s="36"/>
      <c r="JY55" s="36"/>
      <c r="JZ55" s="36"/>
      <c r="KA55" s="36"/>
      <c r="KB55" s="36"/>
      <c r="KC55" s="36"/>
      <c r="KD55" s="36"/>
      <c r="KE55" s="36"/>
      <c r="KF55" s="36"/>
      <c r="KG55" s="36"/>
      <c r="KH55" s="36"/>
      <c r="KI55" s="36"/>
      <c r="KJ55" s="36"/>
      <c r="KK55" s="36"/>
      <c r="KL55" s="36"/>
      <c r="KM55" s="36"/>
      <c r="KN55" s="36"/>
      <c r="KO55" s="36"/>
      <c r="KP55" s="36"/>
      <c r="KQ55" s="36"/>
      <c r="KR55" s="36"/>
      <c r="KS55" s="36"/>
      <c r="KT55" s="36"/>
      <c r="KU55" s="36"/>
      <c r="KV55" s="36"/>
      <c r="KW55" s="36"/>
      <c r="KX55" s="36"/>
      <c r="KY55" s="36"/>
      <c r="KZ55" s="36"/>
      <c r="LA55" s="36"/>
      <c r="LB55" s="36"/>
      <c r="LC55" s="36"/>
      <c r="LD55" s="36"/>
      <c r="LE55" s="36"/>
      <c r="LF55" s="36"/>
      <c r="LG55" s="36"/>
      <c r="LH55" s="36"/>
      <c r="LI55" s="36"/>
      <c r="LJ55" s="36"/>
      <c r="LK55" s="36"/>
      <c r="LL55" s="36"/>
      <c r="LM55" s="36"/>
      <c r="LN55" s="36"/>
      <c r="LO55" s="36"/>
      <c r="LP55" s="36"/>
      <c r="LQ55" s="36"/>
      <c r="LR55" s="36"/>
      <c r="LS55" s="36"/>
      <c r="LT55" s="36"/>
      <c r="LU55" s="36"/>
      <c r="LV55" s="36"/>
      <c r="LW55" s="36"/>
      <c r="LX55" s="36"/>
      <c r="LY55" s="36"/>
      <c r="LZ55" s="36"/>
      <c r="MA55" s="36"/>
      <c r="MB55" s="36"/>
      <c r="MC55" s="36"/>
      <c r="MD55" s="36"/>
      <c r="ME55" s="36"/>
      <c r="MF55" s="36"/>
      <c r="MG55" s="36"/>
      <c r="MH55" s="36"/>
      <c r="MI55" s="36"/>
      <c r="MJ55" s="36"/>
      <c r="MK55" s="36"/>
      <c r="ML55" s="36"/>
      <c r="MM55" s="36"/>
      <c r="MN55" s="36"/>
      <c r="MO55" s="36"/>
      <c r="MP55" s="36"/>
      <c r="MQ55" s="36"/>
      <c r="MR55" s="36"/>
      <c r="MS55" s="36"/>
      <c r="MT55" s="36"/>
      <c r="MU55" s="36"/>
      <c r="MV55" s="36"/>
      <c r="MW55" s="36"/>
      <c r="MX55" s="36"/>
      <c r="MY55" s="36"/>
      <c r="MZ55" s="36"/>
      <c r="NA55" s="36"/>
      <c r="NB55" s="36"/>
      <c r="NC55" s="36"/>
      <c r="ND55" s="36"/>
      <c r="NE55" s="36"/>
      <c r="NF55" s="36"/>
      <c r="NG55" s="36"/>
      <c r="NH55" s="36"/>
      <c r="NI55" s="36"/>
      <c r="NJ55" s="36"/>
      <c r="NK55" s="36"/>
      <c r="NL55" s="36"/>
      <c r="NM55" s="36"/>
      <c r="NN55" s="36"/>
      <c r="NO55" s="36"/>
      <c r="NP55" s="36"/>
      <c r="NQ55" s="36"/>
      <c r="NR55" s="36"/>
      <c r="NS55" s="36"/>
      <c r="NT55" s="36"/>
      <c r="NU55" s="36"/>
      <c r="NV55" s="36"/>
      <c r="NW55" s="36"/>
      <c r="NX55" s="36"/>
      <c r="NY55" s="36"/>
      <c r="NZ55" s="36"/>
      <c r="OA55" s="36"/>
      <c r="OB55" s="36"/>
      <c r="OC55" s="36"/>
      <c r="OD55" s="36"/>
      <c r="OE55" s="36"/>
      <c r="OF55" s="36"/>
      <c r="OG55" s="36"/>
      <c r="OH55" s="36"/>
      <c r="OI55" s="36"/>
      <c r="OJ55" s="36"/>
      <c r="OK55" s="36"/>
      <c r="OL55" s="36"/>
      <c r="OM55" s="36"/>
      <c r="ON55" s="36"/>
      <c r="OO55" s="36"/>
      <c r="OP55" s="36"/>
      <c r="OQ55" s="36"/>
      <c r="OR55" s="36"/>
      <c r="OS55" s="36"/>
      <c r="OT55" s="36"/>
      <c r="OU55" s="36"/>
      <c r="OV55" s="36"/>
      <c r="OW55" s="36"/>
      <c r="OX55" s="36"/>
      <c r="OY55" s="36"/>
      <c r="OZ55" s="36"/>
      <c r="PA55" s="36"/>
      <c r="PB55" s="36"/>
      <c r="PC55" s="36"/>
      <c r="PD55" s="36"/>
      <c r="PE55" s="36"/>
      <c r="PF55" s="36"/>
      <c r="PG55" s="36"/>
      <c r="PH55" s="36"/>
      <c r="PI55" s="36"/>
      <c r="PJ55" s="36"/>
      <c r="PK55" s="36"/>
      <c r="PL55" s="36"/>
      <c r="PM55" s="36"/>
      <c r="PN55" s="36"/>
      <c r="PO55" s="36"/>
      <c r="PP55" s="36"/>
      <c r="PQ55" s="36"/>
      <c r="PR55" s="36"/>
      <c r="PS55" s="36"/>
      <c r="PT55" s="36"/>
      <c r="PU55" s="36"/>
      <c r="PV55" s="36"/>
      <c r="PW55" s="36"/>
      <c r="PX55" s="36"/>
      <c r="PY55" s="36"/>
      <c r="PZ55" s="36"/>
      <c r="QA55" s="36"/>
      <c r="QB55" s="36"/>
      <c r="QC55" s="36"/>
      <c r="QD55" s="36"/>
      <c r="QE55" s="36"/>
      <c r="QF55" s="36"/>
      <c r="QG55" s="36"/>
      <c r="QH55" s="36"/>
      <c r="QI55" s="36"/>
      <c r="QJ55" s="36"/>
      <c r="QK55" s="36"/>
      <c r="QL55" s="36"/>
      <c r="QM55" s="36"/>
      <c r="QN55" s="36"/>
      <c r="QO55" s="36"/>
      <c r="QP55" s="36"/>
      <c r="QQ55" s="36"/>
      <c r="QR55" s="36"/>
      <c r="QS55" s="36"/>
      <c r="QT55" s="36"/>
      <c r="QU55" s="36"/>
      <c r="QV55" s="36"/>
      <c r="QW55" s="36"/>
      <c r="QX55" s="36"/>
      <c r="QY55" s="36"/>
      <c r="QZ55" s="36"/>
      <c r="RA55" s="36"/>
      <c r="RB55" s="36"/>
      <c r="RC55" s="36"/>
      <c r="RD55" s="36"/>
      <c r="RE55" s="36"/>
      <c r="RF55" s="36"/>
      <c r="RG55" s="36"/>
      <c r="RH55" s="36"/>
      <c r="RI55" s="36"/>
      <c r="RJ55" s="36"/>
      <c r="RK55" s="36"/>
      <c r="RL55" s="36"/>
      <c r="RM55" s="36"/>
      <c r="RN55" s="36"/>
      <c r="RO55" s="36"/>
      <c r="RP55" s="36"/>
      <c r="RQ55" s="36"/>
      <c r="RR55" s="36"/>
      <c r="RS55" s="36"/>
      <c r="RT55" s="36"/>
      <c r="RU55" s="36"/>
      <c r="RV55" s="36"/>
      <c r="RW55" s="36"/>
      <c r="RX55" s="36"/>
      <c r="RY55" s="36"/>
      <c r="RZ55" s="36"/>
      <c r="SA55" s="36"/>
      <c r="SB55" s="36"/>
      <c r="SC55" s="36"/>
      <c r="SD55" s="36"/>
      <c r="SE55" s="36"/>
      <c r="SF55" s="36"/>
      <c r="SG55" s="36"/>
      <c r="SH55" s="36"/>
      <c r="SI55" s="36"/>
      <c r="SJ55" s="36"/>
      <c r="SK55" s="36"/>
      <c r="SL55" s="36"/>
      <c r="SM55" s="36"/>
      <c r="SN55" s="36"/>
      <c r="SO55" s="36"/>
      <c r="SP55" s="36"/>
      <c r="SQ55" s="36"/>
      <c r="SR55" s="36"/>
      <c r="SS55" s="36"/>
      <c r="ST55" s="36"/>
      <c r="SU55" s="36"/>
      <c r="SV55" s="36"/>
      <c r="SW55" s="36"/>
      <c r="SX55" s="36"/>
      <c r="SY55" s="36"/>
      <c r="SZ55" s="36"/>
      <c r="TA55" s="36"/>
      <c r="TB55" s="36"/>
      <c r="TC55" s="36"/>
      <c r="TD55" s="36"/>
      <c r="TE55" s="36"/>
    </row>
    <row r="56" spans="1:525" s="37" customFormat="1" ht="15.75" x14ac:dyDescent="0.25">
      <c r="A56" s="33"/>
      <c r="B56" s="60"/>
      <c r="C56" s="60"/>
      <c r="D56" s="35" t="s">
        <v>192</v>
      </c>
      <c r="E56" s="4">
        <f>SUM(E54:E55)</f>
        <v>122888100</v>
      </c>
      <c r="F56" s="4">
        <f t="shared" ref="F56" si="100">SUM(F54:F55)</f>
        <v>122888100</v>
      </c>
      <c r="G56" s="4">
        <f t="shared" ref="G56" si="101">SUM(G54:G55)</f>
        <v>5368400</v>
      </c>
      <c r="H56" s="4">
        <f t="shared" ref="H56" si="102">SUM(H54:H55)</f>
        <v>226600</v>
      </c>
      <c r="I56" s="4">
        <f t="shared" ref="I56" si="103">SUM(I54:I55)</f>
        <v>0</v>
      </c>
      <c r="J56" s="4">
        <f t="shared" ref="J56" si="104">SUM(J54:J55)</f>
        <v>72480000</v>
      </c>
      <c r="K56" s="4">
        <f t="shared" ref="K56" si="105">SUM(K54:K55)</f>
        <v>72480000</v>
      </c>
      <c r="L56" s="4">
        <f t="shared" ref="L56" si="106">SUM(L54:L55)</f>
        <v>0</v>
      </c>
      <c r="M56" s="4">
        <f t="shared" ref="M56" si="107">SUM(M54:M55)</f>
        <v>0</v>
      </c>
      <c r="N56" s="4">
        <f t="shared" ref="N56" si="108">SUM(N54:N55)</f>
        <v>0</v>
      </c>
      <c r="O56" s="4">
        <f t="shared" ref="O56" si="109">SUM(O54:O55)</f>
        <v>72480000</v>
      </c>
      <c r="P56" s="4">
        <f t="shared" ref="P56" si="110">SUM(P54:P55)</f>
        <v>195368100</v>
      </c>
      <c r="Q56" s="202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36"/>
      <c r="IX56" s="36"/>
      <c r="IY56" s="36"/>
      <c r="IZ56" s="36"/>
      <c r="JA56" s="36"/>
      <c r="JB56" s="36"/>
      <c r="JC56" s="36"/>
      <c r="JD56" s="36"/>
      <c r="JE56" s="36"/>
      <c r="JF56" s="36"/>
      <c r="JG56" s="36"/>
      <c r="JH56" s="36"/>
      <c r="JI56" s="36"/>
      <c r="JJ56" s="36"/>
      <c r="JK56" s="36"/>
      <c r="JL56" s="36"/>
      <c r="JM56" s="36"/>
      <c r="JN56" s="36"/>
      <c r="JO56" s="36"/>
      <c r="JP56" s="36"/>
      <c r="JQ56" s="36"/>
      <c r="JR56" s="36"/>
      <c r="JS56" s="36"/>
      <c r="JT56" s="36"/>
      <c r="JU56" s="36"/>
      <c r="JV56" s="36"/>
      <c r="JW56" s="36"/>
      <c r="JX56" s="36"/>
      <c r="JY56" s="36"/>
      <c r="JZ56" s="36"/>
      <c r="KA56" s="36"/>
      <c r="KB56" s="36"/>
      <c r="KC56" s="36"/>
      <c r="KD56" s="36"/>
      <c r="KE56" s="36"/>
      <c r="KF56" s="36"/>
      <c r="KG56" s="36"/>
      <c r="KH56" s="36"/>
      <c r="KI56" s="36"/>
      <c r="KJ56" s="36"/>
      <c r="KK56" s="36"/>
      <c r="KL56" s="36"/>
      <c r="KM56" s="36"/>
      <c r="KN56" s="36"/>
      <c r="KO56" s="36"/>
      <c r="KP56" s="36"/>
      <c r="KQ56" s="36"/>
      <c r="KR56" s="36"/>
      <c r="KS56" s="36"/>
      <c r="KT56" s="36"/>
      <c r="KU56" s="36"/>
      <c r="KV56" s="36"/>
      <c r="KW56" s="36"/>
      <c r="KX56" s="36"/>
      <c r="KY56" s="36"/>
      <c r="KZ56" s="36"/>
      <c r="LA56" s="36"/>
      <c r="LB56" s="36"/>
      <c r="LC56" s="36"/>
      <c r="LD56" s="36"/>
      <c r="LE56" s="36"/>
      <c r="LF56" s="36"/>
      <c r="LG56" s="36"/>
      <c r="LH56" s="36"/>
      <c r="LI56" s="36"/>
      <c r="LJ56" s="36"/>
      <c r="LK56" s="36"/>
      <c r="LL56" s="36"/>
      <c r="LM56" s="36"/>
      <c r="LN56" s="36"/>
      <c r="LO56" s="36"/>
      <c r="LP56" s="36"/>
      <c r="LQ56" s="36"/>
      <c r="LR56" s="36"/>
      <c r="LS56" s="36"/>
      <c r="LT56" s="36"/>
      <c r="LU56" s="36"/>
      <c r="LV56" s="36"/>
      <c r="LW56" s="36"/>
      <c r="LX56" s="36"/>
      <c r="LY56" s="36"/>
      <c r="LZ56" s="36"/>
      <c r="MA56" s="36"/>
      <c r="MB56" s="36"/>
      <c r="MC56" s="36"/>
      <c r="MD56" s="36"/>
      <c r="ME56" s="36"/>
      <c r="MF56" s="36"/>
      <c r="MG56" s="36"/>
      <c r="MH56" s="36"/>
      <c r="MI56" s="36"/>
      <c r="MJ56" s="36"/>
      <c r="MK56" s="36"/>
      <c r="ML56" s="36"/>
      <c r="MM56" s="36"/>
      <c r="MN56" s="36"/>
      <c r="MO56" s="36"/>
      <c r="MP56" s="36"/>
      <c r="MQ56" s="36"/>
      <c r="MR56" s="36"/>
      <c r="MS56" s="36"/>
      <c r="MT56" s="36"/>
      <c r="MU56" s="36"/>
      <c r="MV56" s="36"/>
      <c r="MW56" s="36"/>
      <c r="MX56" s="36"/>
      <c r="MY56" s="36"/>
      <c r="MZ56" s="36"/>
      <c r="NA56" s="36"/>
      <c r="NB56" s="36"/>
      <c r="NC56" s="36"/>
      <c r="ND56" s="36"/>
      <c r="NE56" s="36"/>
      <c r="NF56" s="36"/>
      <c r="NG56" s="36"/>
      <c r="NH56" s="36"/>
      <c r="NI56" s="36"/>
      <c r="NJ56" s="36"/>
      <c r="NK56" s="36"/>
      <c r="NL56" s="36"/>
      <c r="NM56" s="36"/>
      <c r="NN56" s="36"/>
      <c r="NO56" s="36"/>
      <c r="NP56" s="36"/>
      <c r="NQ56" s="36"/>
      <c r="NR56" s="36"/>
      <c r="NS56" s="36"/>
      <c r="NT56" s="36"/>
      <c r="NU56" s="36"/>
      <c r="NV56" s="36"/>
      <c r="NW56" s="36"/>
      <c r="NX56" s="36"/>
      <c r="NY56" s="36"/>
      <c r="NZ56" s="36"/>
      <c r="OA56" s="36"/>
      <c r="OB56" s="36"/>
      <c r="OC56" s="36"/>
      <c r="OD56" s="36"/>
      <c r="OE56" s="36"/>
      <c r="OF56" s="36"/>
      <c r="OG56" s="36"/>
      <c r="OH56" s="36"/>
      <c r="OI56" s="36"/>
      <c r="OJ56" s="36"/>
      <c r="OK56" s="36"/>
      <c r="OL56" s="36"/>
      <c r="OM56" s="36"/>
      <c r="ON56" s="36"/>
      <c r="OO56" s="36"/>
      <c r="OP56" s="36"/>
      <c r="OQ56" s="36"/>
      <c r="OR56" s="36"/>
      <c r="OS56" s="36"/>
      <c r="OT56" s="36"/>
      <c r="OU56" s="36"/>
      <c r="OV56" s="36"/>
      <c r="OW56" s="36"/>
      <c r="OX56" s="36"/>
      <c r="OY56" s="36"/>
      <c r="OZ56" s="36"/>
      <c r="PA56" s="36"/>
      <c r="PB56" s="36"/>
      <c r="PC56" s="36"/>
      <c r="PD56" s="36"/>
      <c r="PE56" s="36"/>
      <c r="PF56" s="36"/>
      <c r="PG56" s="36"/>
      <c r="PH56" s="36"/>
      <c r="PI56" s="36"/>
      <c r="PJ56" s="36"/>
      <c r="PK56" s="36"/>
      <c r="PL56" s="36"/>
      <c r="PM56" s="36"/>
      <c r="PN56" s="36"/>
      <c r="PO56" s="36"/>
      <c r="PP56" s="36"/>
      <c r="PQ56" s="36"/>
      <c r="PR56" s="36"/>
      <c r="PS56" s="36"/>
      <c r="PT56" s="36"/>
      <c r="PU56" s="36"/>
      <c r="PV56" s="36"/>
      <c r="PW56" s="36"/>
      <c r="PX56" s="36"/>
      <c r="PY56" s="36"/>
      <c r="PZ56" s="36"/>
      <c r="QA56" s="36"/>
      <c r="QB56" s="36"/>
      <c r="QC56" s="36"/>
      <c r="QD56" s="36"/>
      <c r="QE56" s="36"/>
      <c r="QF56" s="36"/>
      <c r="QG56" s="36"/>
      <c r="QH56" s="36"/>
      <c r="QI56" s="36"/>
      <c r="QJ56" s="36"/>
      <c r="QK56" s="36"/>
      <c r="QL56" s="36"/>
      <c r="QM56" s="36"/>
      <c r="QN56" s="36"/>
      <c r="QO56" s="36"/>
      <c r="QP56" s="36"/>
      <c r="QQ56" s="36"/>
      <c r="QR56" s="36"/>
      <c r="QS56" s="36"/>
      <c r="QT56" s="36"/>
      <c r="QU56" s="36"/>
      <c r="QV56" s="36"/>
      <c r="QW56" s="36"/>
      <c r="QX56" s="36"/>
      <c r="QY56" s="36"/>
      <c r="QZ56" s="36"/>
      <c r="RA56" s="36"/>
      <c r="RB56" s="36"/>
      <c r="RC56" s="36"/>
      <c r="RD56" s="36"/>
      <c r="RE56" s="36"/>
      <c r="RF56" s="36"/>
      <c r="RG56" s="36"/>
      <c r="RH56" s="36"/>
      <c r="RI56" s="36"/>
      <c r="RJ56" s="36"/>
      <c r="RK56" s="36"/>
      <c r="RL56" s="36"/>
      <c r="RM56" s="36"/>
      <c r="RN56" s="36"/>
      <c r="RO56" s="36"/>
      <c r="RP56" s="36"/>
      <c r="RQ56" s="36"/>
      <c r="RR56" s="36"/>
      <c r="RS56" s="36"/>
      <c r="RT56" s="36"/>
      <c r="RU56" s="36"/>
      <c r="RV56" s="36"/>
      <c r="RW56" s="36"/>
      <c r="RX56" s="36"/>
      <c r="RY56" s="36"/>
      <c r="RZ56" s="36"/>
      <c r="SA56" s="36"/>
      <c r="SB56" s="36"/>
      <c r="SC56" s="36"/>
      <c r="SD56" s="36"/>
      <c r="SE56" s="36"/>
      <c r="SF56" s="36"/>
      <c r="SG56" s="36"/>
      <c r="SH56" s="36"/>
      <c r="SI56" s="36"/>
      <c r="SJ56" s="36"/>
      <c r="SK56" s="36"/>
      <c r="SL56" s="36"/>
      <c r="SM56" s="36"/>
      <c r="SN56" s="36"/>
      <c r="SO56" s="36"/>
      <c r="SP56" s="36"/>
      <c r="SQ56" s="36"/>
      <c r="SR56" s="36"/>
      <c r="SS56" s="36"/>
      <c r="ST56" s="36"/>
      <c r="SU56" s="36"/>
      <c r="SV56" s="36"/>
      <c r="SW56" s="36"/>
      <c r="SX56" s="36"/>
      <c r="SY56" s="36"/>
      <c r="SZ56" s="36"/>
      <c r="TA56" s="36"/>
      <c r="TB56" s="36"/>
      <c r="TC56" s="36"/>
      <c r="TD56" s="36"/>
      <c r="TE56" s="36"/>
    </row>
    <row r="57" spans="1:525" s="42" customFormat="1" ht="33" customHeight="1" x14ac:dyDescent="0.25">
      <c r="A57" s="38" t="s">
        <v>42</v>
      </c>
      <c r="B57" s="39" t="str">
        <f>'дод 6'!A50</f>
        <v>2010</v>
      </c>
      <c r="C57" s="39" t="str">
        <f>'дод 6'!B50</f>
        <v>0731</v>
      </c>
      <c r="D57" s="51" t="str">
        <f>'дод 6'!C50</f>
        <v>Багатопрофільна стаціонарна медична допомога населенню</v>
      </c>
      <c r="E57" s="5">
        <f>F57+I57</f>
        <v>66271000</v>
      </c>
      <c r="F57" s="5">
        <f>61266100+4826700+428200-250000</f>
        <v>66271000</v>
      </c>
      <c r="G57" s="5"/>
      <c r="H57" s="5"/>
      <c r="I57" s="5"/>
      <c r="J57" s="5">
        <f t="shared" ref="J57:J58" si="111">L57+O57</f>
        <v>13500000</v>
      </c>
      <c r="K57" s="5">
        <v>13500000</v>
      </c>
      <c r="L57" s="5"/>
      <c r="M57" s="5"/>
      <c r="N57" s="5"/>
      <c r="O57" s="5">
        <v>13500000</v>
      </c>
      <c r="P57" s="5">
        <f t="shared" ref="P57:P58" si="112">E57+J57</f>
        <v>79771000</v>
      </c>
      <c r="Q57" s="202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  <c r="IW57" s="41"/>
      <c r="IX57" s="41"/>
      <c r="IY57" s="41"/>
      <c r="IZ57" s="41"/>
      <c r="JA57" s="41"/>
      <c r="JB57" s="41"/>
      <c r="JC57" s="41"/>
      <c r="JD57" s="41"/>
      <c r="JE57" s="41"/>
      <c r="JF57" s="41"/>
      <c r="JG57" s="41"/>
      <c r="JH57" s="41"/>
      <c r="JI57" s="41"/>
      <c r="JJ57" s="41"/>
      <c r="JK57" s="41"/>
      <c r="JL57" s="41"/>
      <c r="JM57" s="41"/>
      <c r="JN57" s="41"/>
      <c r="JO57" s="41"/>
      <c r="JP57" s="41"/>
      <c r="JQ57" s="41"/>
      <c r="JR57" s="41"/>
      <c r="JS57" s="41"/>
      <c r="JT57" s="41"/>
      <c r="JU57" s="41"/>
      <c r="JV57" s="41"/>
      <c r="JW57" s="41"/>
      <c r="JX57" s="41"/>
      <c r="JY57" s="41"/>
      <c r="JZ57" s="41"/>
      <c r="KA57" s="41"/>
      <c r="KB57" s="41"/>
      <c r="KC57" s="41"/>
      <c r="KD57" s="41"/>
      <c r="KE57" s="41"/>
      <c r="KF57" s="41"/>
      <c r="KG57" s="41"/>
      <c r="KH57" s="41"/>
      <c r="KI57" s="41"/>
      <c r="KJ57" s="41"/>
      <c r="KK57" s="41"/>
      <c r="KL57" s="41"/>
      <c r="KM57" s="41"/>
      <c r="KN57" s="41"/>
      <c r="KO57" s="41"/>
      <c r="KP57" s="41"/>
      <c r="KQ57" s="41"/>
      <c r="KR57" s="41"/>
      <c r="KS57" s="41"/>
      <c r="KT57" s="41"/>
      <c r="KU57" s="41"/>
      <c r="KV57" s="41"/>
      <c r="KW57" s="41"/>
      <c r="KX57" s="41"/>
      <c r="KY57" s="41"/>
      <c r="KZ57" s="41"/>
      <c r="LA57" s="41"/>
      <c r="LB57" s="41"/>
      <c r="LC57" s="41"/>
      <c r="LD57" s="41"/>
      <c r="LE57" s="41"/>
      <c r="LF57" s="41"/>
      <c r="LG57" s="41"/>
      <c r="LH57" s="41"/>
      <c r="LI57" s="41"/>
      <c r="LJ57" s="41"/>
      <c r="LK57" s="41"/>
      <c r="LL57" s="41"/>
      <c r="LM57" s="41"/>
      <c r="LN57" s="41"/>
      <c r="LO57" s="41"/>
      <c r="LP57" s="41"/>
      <c r="LQ57" s="41"/>
      <c r="LR57" s="41"/>
      <c r="LS57" s="41"/>
      <c r="LT57" s="41"/>
      <c r="LU57" s="41"/>
      <c r="LV57" s="41"/>
      <c r="LW57" s="41"/>
      <c r="LX57" s="41"/>
      <c r="LY57" s="41"/>
      <c r="LZ57" s="41"/>
      <c r="MA57" s="41"/>
      <c r="MB57" s="41"/>
      <c r="MC57" s="41"/>
      <c r="MD57" s="41"/>
      <c r="ME57" s="41"/>
      <c r="MF57" s="41"/>
      <c r="MG57" s="41"/>
      <c r="MH57" s="41"/>
      <c r="MI57" s="41"/>
      <c r="MJ57" s="41"/>
      <c r="MK57" s="41"/>
      <c r="ML57" s="41"/>
      <c r="MM57" s="41"/>
      <c r="MN57" s="41"/>
      <c r="MO57" s="41"/>
      <c r="MP57" s="41"/>
      <c r="MQ57" s="41"/>
      <c r="MR57" s="41"/>
      <c r="MS57" s="41"/>
      <c r="MT57" s="41"/>
      <c r="MU57" s="41"/>
      <c r="MV57" s="41"/>
      <c r="MW57" s="41"/>
      <c r="MX57" s="41"/>
      <c r="MY57" s="41"/>
      <c r="MZ57" s="41"/>
      <c r="NA57" s="41"/>
      <c r="NB57" s="41"/>
      <c r="NC57" s="41"/>
      <c r="ND57" s="41"/>
      <c r="NE57" s="41"/>
      <c r="NF57" s="41"/>
      <c r="NG57" s="41"/>
      <c r="NH57" s="41"/>
      <c r="NI57" s="41"/>
      <c r="NJ57" s="41"/>
      <c r="NK57" s="41"/>
      <c r="NL57" s="41"/>
      <c r="NM57" s="41"/>
      <c r="NN57" s="41"/>
      <c r="NO57" s="41"/>
      <c r="NP57" s="41"/>
      <c r="NQ57" s="41"/>
      <c r="NR57" s="41"/>
      <c r="NS57" s="41"/>
      <c r="NT57" s="41"/>
      <c r="NU57" s="41"/>
      <c r="NV57" s="41"/>
      <c r="NW57" s="41"/>
      <c r="NX57" s="41"/>
      <c r="NY57" s="41"/>
      <c r="NZ57" s="41"/>
      <c r="OA57" s="41"/>
      <c r="OB57" s="41"/>
      <c r="OC57" s="41"/>
      <c r="OD57" s="41"/>
      <c r="OE57" s="41"/>
      <c r="OF57" s="41"/>
      <c r="OG57" s="41"/>
      <c r="OH57" s="41"/>
      <c r="OI57" s="41"/>
      <c r="OJ57" s="41"/>
      <c r="OK57" s="41"/>
      <c r="OL57" s="41"/>
      <c r="OM57" s="41"/>
      <c r="ON57" s="41"/>
      <c r="OO57" s="41"/>
      <c r="OP57" s="41"/>
      <c r="OQ57" s="41"/>
      <c r="OR57" s="41"/>
      <c r="OS57" s="41"/>
      <c r="OT57" s="41"/>
      <c r="OU57" s="41"/>
      <c r="OV57" s="41"/>
      <c r="OW57" s="41"/>
      <c r="OX57" s="41"/>
      <c r="OY57" s="41"/>
      <c r="OZ57" s="41"/>
      <c r="PA57" s="41"/>
      <c r="PB57" s="41"/>
      <c r="PC57" s="41"/>
      <c r="PD57" s="41"/>
      <c r="PE57" s="41"/>
      <c r="PF57" s="41"/>
      <c r="PG57" s="41"/>
      <c r="PH57" s="41"/>
      <c r="PI57" s="41"/>
      <c r="PJ57" s="41"/>
      <c r="PK57" s="41"/>
      <c r="PL57" s="41"/>
      <c r="PM57" s="41"/>
      <c r="PN57" s="41"/>
      <c r="PO57" s="41"/>
      <c r="PP57" s="41"/>
      <c r="PQ57" s="41"/>
      <c r="PR57" s="41"/>
      <c r="PS57" s="41"/>
      <c r="PT57" s="41"/>
      <c r="PU57" s="41"/>
      <c r="PV57" s="41"/>
      <c r="PW57" s="41"/>
      <c r="PX57" s="41"/>
      <c r="PY57" s="41"/>
      <c r="PZ57" s="41"/>
      <c r="QA57" s="41"/>
      <c r="QB57" s="41"/>
      <c r="QC57" s="41"/>
      <c r="QD57" s="41"/>
      <c r="QE57" s="41"/>
      <c r="QF57" s="41"/>
      <c r="QG57" s="41"/>
      <c r="QH57" s="41"/>
      <c r="QI57" s="41"/>
      <c r="QJ57" s="41"/>
      <c r="QK57" s="41"/>
      <c r="QL57" s="41"/>
      <c r="QM57" s="41"/>
      <c r="QN57" s="41"/>
      <c r="QO57" s="41"/>
      <c r="QP57" s="41"/>
      <c r="QQ57" s="41"/>
      <c r="QR57" s="41"/>
      <c r="QS57" s="41"/>
      <c r="QT57" s="41"/>
      <c r="QU57" s="41"/>
      <c r="QV57" s="41"/>
      <c r="QW57" s="41"/>
      <c r="QX57" s="41"/>
      <c r="QY57" s="41"/>
      <c r="QZ57" s="41"/>
      <c r="RA57" s="41"/>
      <c r="RB57" s="41"/>
      <c r="RC57" s="41"/>
      <c r="RD57" s="41"/>
      <c r="RE57" s="41"/>
      <c r="RF57" s="41"/>
      <c r="RG57" s="41"/>
      <c r="RH57" s="41"/>
      <c r="RI57" s="41"/>
      <c r="RJ57" s="41"/>
      <c r="RK57" s="41"/>
      <c r="RL57" s="41"/>
      <c r="RM57" s="41"/>
      <c r="RN57" s="41"/>
      <c r="RO57" s="41"/>
      <c r="RP57" s="41"/>
      <c r="RQ57" s="41"/>
      <c r="RR57" s="41"/>
      <c r="RS57" s="41"/>
      <c r="RT57" s="41"/>
      <c r="RU57" s="41"/>
      <c r="RV57" s="41"/>
      <c r="RW57" s="41"/>
      <c r="RX57" s="41"/>
      <c r="RY57" s="41"/>
      <c r="RZ57" s="41"/>
      <c r="SA57" s="41"/>
      <c r="SB57" s="41"/>
      <c r="SC57" s="41"/>
      <c r="SD57" s="41"/>
      <c r="SE57" s="41"/>
      <c r="SF57" s="41"/>
      <c r="SG57" s="41"/>
      <c r="SH57" s="41"/>
      <c r="SI57" s="41"/>
      <c r="SJ57" s="41"/>
      <c r="SK57" s="41"/>
      <c r="SL57" s="41"/>
      <c r="SM57" s="41"/>
      <c r="SN57" s="41"/>
      <c r="SO57" s="41"/>
      <c r="SP57" s="41"/>
      <c r="SQ57" s="41"/>
      <c r="SR57" s="41"/>
      <c r="SS57" s="41"/>
      <c r="ST57" s="41"/>
      <c r="SU57" s="41"/>
      <c r="SV57" s="41"/>
      <c r="SW57" s="41"/>
      <c r="SX57" s="41"/>
      <c r="SY57" s="41"/>
      <c r="SZ57" s="41"/>
      <c r="TA57" s="41"/>
      <c r="TB57" s="41"/>
      <c r="TC57" s="41"/>
      <c r="TD57" s="41"/>
      <c r="TE57" s="41"/>
    </row>
    <row r="58" spans="1:525" s="42" customFormat="1" ht="15.75" x14ac:dyDescent="0.25">
      <c r="A58" s="38"/>
      <c r="B58" s="39"/>
      <c r="C58" s="39"/>
      <c r="D58" s="51" t="s">
        <v>191</v>
      </c>
      <c r="E58" s="5">
        <f t="shared" ref="E58" si="113">F58+I58</f>
        <v>393700</v>
      </c>
      <c r="F58" s="5">
        <v>393700</v>
      </c>
      <c r="G58" s="5"/>
      <c r="H58" s="5"/>
      <c r="I58" s="5"/>
      <c r="J58" s="5">
        <f t="shared" si="111"/>
        <v>0</v>
      </c>
      <c r="K58" s="5"/>
      <c r="L58" s="5"/>
      <c r="M58" s="5"/>
      <c r="N58" s="5"/>
      <c r="O58" s="5"/>
      <c r="P58" s="5">
        <f t="shared" si="112"/>
        <v>393700</v>
      </c>
      <c r="Q58" s="202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  <c r="IW58" s="41"/>
      <c r="IX58" s="41"/>
      <c r="IY58" s="41"/>
      <c r="IZ58" s="41"/>
      <c r="JA58" s="41"/>
      <c r="JB58" s="41"/>
      <c r="JC58" s="41"/>
      <c r="JD58" s="41"/>
      <c r="JE58" s="41"/>
      <c r="JF58" s="41"/>
      <c r="JG58" s="41"/>
      <c r="JH58" s="41"/>
      <c r="JI58" s="41"/>
      <c r="JJ58" s="41"/>
      <c r="JK58" s="41"/>
      <c r="JL58" s="41"/>
      <c r="JM58" s="41"/>
      <c r="JN58" s="41"/>
      <c r="JO58" s="41"/>
      <c r="JP58" s="41"/>
      <c r="JQ58" s="41"/>
      <c r="JR58" s="41"/>
      <c r="JS58" s="41"/>
      <c r="JT58" s="41"/>
      <c r="JU58" s="41"/>
      <c r="JV58" s="41"/>
      <c r="JW58" s="41"/>
      <c r="JX58" s="41"/>
      <c r="JY58" s="41"/>
      <c r="JZ58" s="41"/>
      <c r="KA58" s="41"/>
      <c r="KB58" s="41"/>
      <c r="KC58" s="41"/>
      <c r="KD58" s="41"/>
      <c r="KE58" s="41"/>
      <c r="KF58" s="41"/>
      <c r="KG58" s="41"/>
      <c r="KH58" s="41"/>
      <c r="KI58" s="41"/>
      <c r="KJ58" s="41"/>
      <c r="KK58" s="41"/>
      <c r="KL58" s="41"/>
      <c r="KM58" s="41"/>
      <c r="KN58" s="41"/>
      <c r="KO58" s="41"/>
      <c r="KP58" s="41"/>
      <c r="KQ58" s="41"/>
      <c r="KR58" s="41"/>
      <c r="KS58" s="41"/>
      <c r="KT58" s="41"/>
      <c r="KU58" s="41"/>
      <c r="KV58" s="41"/>
      <c r="KW58" s="41"/>
      <c r="KX58" s="41"/>
      <c r="KY58" s="41"/>
      <c r="KZ58" s="41"/>
      <c r="LA58" s="41"/>
      <c r="LB58" s="41"/>
      <c r="LC58" s="41"/>
      <c r="LD58" s="41"/>
      <c r="LE58" s="41"/>
      <c r="LF58" s="41"/>
      <c r="LG58" s="41"/>
      <c r="LH58" s="41"/>
      <c r="LI58" s="41"/>
      <c r="LJ58" s="41"/>
      <c r="LK58" s="41"/>
      <c r="LL58" s="41"/>
      <c r="LM58" s="41"/>
      <c r="LN58" s="41"/>
      <c r="LO58" s="41"/>
      <c r="LP58" s="41"/>
      <c r="LQ58" s="41"/>
      <c r="LR58" s="41"/>
      <c r="LS58" s="41"/>
      <c r="LT58" s="41"/>
      <c r="LU58" s="41"/>
      <c r="LV58" s="41"/>
      <c r="LW58" s="41"/>
      <c r="LX58" s="41"/>
      <c r="LY58" s="41"/>
      <c r="LZ58" s="41"/>
      <c r="MA58" s="41"/>
      <c r="MB58" s="41"/>
      <c r="MC58" s="41"/>
      <c r="MD58" s="41"/>
      <c r="ME58" s="41"/>
      <c r="MF58" s="41"/>
      <c r="MG58" s="41"/>
      <c r="MH58" s="41"/>
      <c r="MI58" s="41"/>
      <c r="MJ58" s="41"/>
      <c r="MK58" s="41"/>
      <c r="ML58" s="41"/>
      <c r="MM58" s="41"/>
      <c r="MN58" s="41"/>
      <c r="MO58" s="41"/>
      <c r="MP58" s="41"/>
      <c r="MQ58" s="41"/>
      <c r="MR58" s="41"/>
      <c r="MS58" s="41"/>
      <c r="MT58" s="41"/>
      <c r="MU58" s="41"/>
      <c r="MV58" s="41"/>
      <c r="MW58" s="41"/>
      <c r="MX58" s="41"/>
      <c r="MY58" s="41"/>
      <c r="MZ58" s="41"/>
      <c r="NA58" s="41"/>
      <c r="NB58" s="41"/>
      <c r="NC58" s="41"/>
      <c r="ND58" s="41"/>
      <c r="NE58" s="41"/>
      <c r="NF58" s="41"/>
      <c r="NG58" s="41"/>
      <c r="NH58" s="41"/>
      <c r="NI58" s="41"/>
      <c r="NJ58" s="41"/>
      <c r="NK58" s="41"/>
      <c r="NL58" s="41"/>
      <c r="NM58" s="41"/>
      <c r="NN58" s="41"/>
      <c r="NO58" s="41"/>
      <c r="NP58" s="41"/>
      <c r="NQ58" s="41"/>
      <c r="NR58" s="41"/>
      <c r="NS58" s="41"/>
      <c r="NT58" s="41"/>
      <c r="NU58" s="41"/>
      <c r="NV58" s="41"/>
      <c r="NW58" s="41"/>
      <c r="NX58" s="41"/>
      <c r="NY58" s="41"/>
      <c r="NZ58" s="41"/>
      <c r="OA58" s="41"/>
      <c r="OB58" s="41"/>
      <c r="OC58" s="41"/>
      <c r="OD58" s="41"/>
      <c r="OE58" s="41"/>
      <c r="OF58" s="41"/>
      <c r="OG58" s="41"/>
      <c r="OH58" s="41"/>
      <c r="OI58" s="41"/>
      <c r="OJ58" s="41"/>
      <c r="OK58" s="41"/>
      <c r="OL58" s="41"/>
      <c r="OM58" s="41"/>
      <c r="ON58" s="41"/>
      <c r="OO58" s="41"/>
      <c r="OP58" s="41"/>
      <c r="OQ58" s="41"/>
      <c r="OR58" s="41"/>
      <c r="OS58" s="41"/>
      <c r="OT58" s="41"/>
      <c r="OU58" s="41"/>
      <c r="OV58" s="41"/>
      <c r="OW58" s="41"/>
      <c r="OX58" s="41"/>
      <c r="OY58" s="41"/>
      <c r="OZ58" s="41"/>
      <c r="PA58" s="41"/>
      <c r="PB58" s="41"/>
      <c r="PC58" s="41"/>
      <c r="PD58" s="41"/>
      <c r="PE58" s="41"/>
      <c r="PF58" s="41"/>
      <c r="PG58" s="41"/>
      <c r="PH58" s="41"/>
      <c r="PI58" s="41"/>
      <c r="PJ58" s="41"/>
      <c r="PK58" s="41"/>
      <c r="PL58" s="41"/>
      <c r="PM58" s="41"/>
      <c r="PN58" s="41"/>
      <c r="PO58" s="41"/>
      <c r="PP58" s="41"/>
      <c r="PQ58" s="41"/>
      <c r="PR58" s="41"/>
      <c r="PS58" s="41"/>
      <c r="PT58" s="41"/>
      <c r="PU58" s="41"/>
      <c r="PV58" s="41"/>
      <c r="PW58" s="41"/>
      <c r="PX58" s="41"/>
      <c r="PY58" s="41"/>
      <c r="PZ58" s="41"/>
      <c r="QA58" s="41"/>
      <c r="QB58" s="41"/>
      <c r="QC58" s="41"/>
      <c r="QD58" s="41"/>
      <c r="QE58" s="41"/>
      <c r="QF58" s="41"/>
      <c r="QG58" s="41"/>
      <c r="QH58" s="41"/>
      <c r="QI58" s="41"/>
      <c r="QJ58" s="41"/>
      <c r="QK58" s="41"/>
      <c r="QL58" s="41"/>
      <c r="QM58" s="41"/>
      <c r="QN58" s="41"/>
      <c r="QO58" s="41"/>
      <c r="QP58" s="41"/>
      <c r="QQ58" s="41"/>
      <c r="QR58" s="41"/>
      <c r="QS58" s="41"/>
      <c r="QT58" s="41"/>
      <c r="QU58" s="41"/>
      <c r="QV58" s="41"/>
      <c r="QW58" s="41"/>
      <c r="QX58" s="41"/>
      <c r="QY58" s="41"/>
      <c r="QZ58" s="41"/>
      <c r="RA58" s="41"/>
      <c r="RB58" s="41"/>
      <c r="RC58" s="41"/>
      <c r="RD58" s="41"/>
      <c r="RE58" s="41"/>
      <c r="RF58" s="41"/>
      <c r="RG58" s="41"/>
      <c r="RH58" s="41"/>
      <c r="RI58" s="41"/>
      <c r="RJ58" s="41"/>
      <c r="RK58" s="41"/>
      <c r="RL58" s="41"/>
      <c r="RM58" s="41"/>
      <c r="RN58" s="41"/>
      <c r="RO58" s="41"/>
      <c r="RP58" s="41"/>
      <c r="RQ58" s="41"/>
      <c r="RR58" s="41"/>
      <c r="RS58" s="41"/>
      <c r="RT58" s="41"/>
      <c r="RU58" s="41"/>
      <c r="RV58" s="41"/>
      <c r="RW58" s="41"/>
      <c r="RX58" s="41"/>
      <c r="RY58" s="41"/>
      <c r="RZ58" s="41"/>
      <c r="SA58" s="41"/>
      <c r="SB58" s="41"/>
      <c r="SC58" s="41"/>
      <c r="SD58" s="41"/>
      <c r="SE58" s="41"/>
      <c r="SF58" s="41"/>
      <c r="SG58" s="41"/>
      <c r="SH58" s="41"/>
      <c r="SI58" s="41"/>
      <c r="SJ58" s="41"/>
      <c r="SK58" s="41"/>
      <c r="SL58" s="41"/>
      <c r="SM58" s="41"/>
      <c r="SN58" s="41"/>
      <c r="SO58" s="41"/>
      <c r="SP58" s="41"/>
      <c r="SQ58" s="41"/>
      <c r="SR58" s="41"/>
      <c r="SS58" s="41"/>
      <c r="ST58" s="41"/>
      <c r="SU58" s="41"/>
      <c r="SV58" s="41"/>
      <c r="SW58" s="41"/>
      <c r="SX58" s="41"/>
      <c r="SY58" s="41"/>
      <c r="SZ58" s="41"/>
      <c r="TA58" s="41"/>
      <c r="TB58" s="41"/>
      <c r="TC58" s="41"/>
      <c r="TD58" s="41"/>
      <c r="TE58" s="41"/>
    </row>
    <row r="59" spans="1:525" s="42" customFormat="1" ht="15.75" x14ac:dyDescent="0.25">
      <c r="A59" s="38"/>
      <c r="B59" s="39"/>
      <c r="C59" s="39"/>
      <c r="D59" s="51" t="s">
        <v>192</v>
      </c>
      <c r="E59" s="5">
        <f>SUM(E57:E58)</f>
        <v>66664700</v>
      </c>
      <c r="F59" s="5">
        <f t="shared" ref="F59" si="114">SUM(F57:F58)</f>
        <v>66664700</v>
      </c>
      <c r="G59" s="5">
        <f t="shared" ref="G59" si="115">SUM(G57:G58)</f>
        <v>0</v>
      </c>
      <c r="H59" s="5">
        <f t="shared" ref="H59" si="116">SUM(H57:H58)</f>
        <v>0</v>
      </c>
      <c r="I59" s="5">
        <f t="shared" ref="I59" si="117">SUM(I57:I58)</f>
        <v>0</v>
      </c>
      <c r="J59" s="5">
        <f t="shared" ref="J59" si="118">SUM(J57:J58)</f>
        <v>13500000</v>
      </c>
      <c r="K59" s="5">
        <f>SUM(K57:K58)</f>
        <v>13500000</v>
      </c>
      <c r="L59" s="5">
        <f t="shared" ref="L59" si="119">SUM(L57:L58)</f>
        <v>0</v>
      </c>
      <c r="M59" s="5">
        <f t="shared" ref="M59" si="120">SUM(M57:M58)</f>
        <v>0</v>
      </c>
      <c r="N59" s="5">
        <f t="shared" ref="N59" si="121">SUM(N57:N58)</f>
        <v>0</v>
      </c>
      <c r="O59" s="5">
        <f t="shared" ref="O59" si="122">SUM(O57:O58)</f>
        <v>13500000</v>
      </c>
      <c r="P59" s="5">
        <f t="shared" ref="P59" si="123">SUM(P57:P58)</f>
        <v>80164700</v>
      </c>
      <c r="Q59" s="202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1"/>
      <c r="NC59" s="41"/>
      <c r="ND59" s="41"/>
      <c r="NE59" s="41"/>
      <c r="NF59" s="41"/>
      <c r="NG59" s="41"/>
      <c r="NH59" s="41"/>
      <c r="NI59" s="41"/>
      <c r="NJ59" s="41"/>
      <c r="NK59" s="41"/>
      <c r="NL59" s="41"/>
      <c r="NM59" s="41"/>
      <c r="NN59" s="41"/>
      <c r="NO59" s="41"/>
      <c r="NP59" s="41"/>
      <c r="NQ59" s="41"/>
      <c r="NR59" s="41"/>
      <c r="NS59" s="41"/>
      <c r="NT59" s="41"/>
      <c r="NU59" s="41"/>
      <c r="NV59" s="41"/>
      <c r="NW59" s="41"/>
      <c r="NX59" s="41"/>
      <c r="NY59" s="41"/>
      <c r="NZ59" s="41"/>
      <c r="OA59" s="41"/>
      <c r="OB59" s="41"/>
      <c r="OC59" s="41"/>
      <c r="OD59" s="41"/>
      <c r="OE59" s="41"/>
      <c r="OF59" s="41"/>
      <c r="OG59" s="41"/>
      <c r="OH59" s="41"/>
      <c r="OI59" s="41"/>
      <c r="OJ59" s="41"/>
      <c r="OK59" s="41"/>
      <c r="OL59" s="41"/>
      <c r="OM59" s="41"/>
      <c r="ON59" s="41"/>
      <c r="OO59" s="41"/>
      <c r="OP59" s="41"/>
      <c r="OQ59" s="41"/>
      <c r="OR59" s="41"/>
      <c r="OS59" s="41"/>
      <c r="OT59" s="41"/>
      <c r="OU59" s="41"/>
      <c r="OV59" s="41"/>
      <c r="OW59" s="41"/>
      <c r="OX59" s="41"/>
      <c r="OY59" s="41"/>
      <c r="OZ59" s="41"/>
      <c r="PA59" s="41"/>
      <c r="PB59" s="41"/>
      <c r="PC59" s="41"/>
      <c r="PD59" s="41"/>
      <c r="PE59" s="41"/>
      <c r="PF59" s="41"/>
      <c r="PG59" s="41"/>
      <c r="PH59" s="41"/>
      <c r="PI59" s="41"/>
      <c r="PJ59" s="41"/>
      <c r="PK59" s="41"/>
      <c r="PL59" s="41"/>
      <c r="PM59" s="41"/>
      <c r="PN59" s="41"/>
      <c r="PO59" s="41"/>
      <c r="PP59" s="41"/>
      <c r="PQ59" s="41"/>
      <c r="PR59" s="41"/>
      <c r="PS59" s="41"/>
      <c r="PT59" s="41"/>
      <c r="PU59" s="41"/>
      <c r="PV59" s="41"/>
      <c r="PW59" s="41"/>
      <c r="PX59" s="41"/>
      <c r="PY59" s="41"/>
      <c r="PZ59" s="41"/>
      <c r="QA59" s="41"/>
      <c r="QB59" s="41"/>
      <c r="QC59" s="41"/>
      <c r="QD59" s="41"/>
      <c r="QE59" s="41"/>
      <c r="QF59" s="41"/>
      <c r="QG59" s="41"/>
      <c r="QH59" s="41"/>
      <c r="QI59" s="41"/>
      <c r="QJ59" s="41"/>
      <c r="QK59" s="41"/>
      <c r="QL59" s="41"/>
      <c r="QM59" s="41"/>
      <c r="QN59" s="41"/>
      <c r="QO59" s="41"/>
      <c r="QP59" s="41"/>
      <c r="QQ59" s="41"/>
      <c r="QR59" s="41"/>
      <c r="QS59" s="41"/>
      <c r="QT59" s="41"/>
      <c r="QU59" s="41"/>
      <c r="QV59" s="41"/>
      <c r="QW59" s="41"/>
      <c r="QX59" s="41"/>
      <c r="QY59" s="41"/>
      <c r="QZ59" s="41"/>
      <c r="RA59" s="41"/>
      <c r="RB59" s="41"/>
      <c r="RC59" s="41"/>
      <c r="RD59" s="41"/>
      <c r="RE59" s="41"/>
      <c r="RF59" s="41"/>
      <c r="RG59" s="41"/>
      <c r="RH59" s="41"/>
      <c r="RI59" s="41"/>
      <c r="RJ59" s="41"/>
      <c r="RK59" s="41"/>
      <c r="RL59" s="41"/>
      <c r="RM59" s="41"/>
      <c r="RN59" s="41"/>
      <c r="RO59" s="41"/>
      <c r="RP59" s="41"/>
      <c r="RQ59" s="41"/>
      <c r="RR59" s="41"/>
      <c r="RS59" s="41"/>
      <c r="RT59" s="41"/>
      <c r="RU59" s="41"/>
      <c r="RV59" s="41"/>
      <c r="RW59" s="41"/>
      <c r="RX59" s="41"/>
      <c r="RY59" s="41"/>
      <c r="RZ59" s="41"/>
      <c r="SA59" s="41"/>
      <c r="SB59" s="41"/>
      <c r="SC59" s="41"/>
      <c r="SD59" s="41"/>
      <c r="SE59" s="41"/>
      <c r="SF59" s="41"/>
      <c r="SG59" s="41"/>
      <c r="SH59" s="41"/>
      <c r="SI59" s="41"/>
      <c r="SJ59" s="41"/>
      <c r="SK59" s="41"/>
      <c r="SL59" s="41"/>
      <c r="SM59" s="41"/>
      <c r="SN59" s="41"/>
      <c r="SO59" s="41"/>
      <c r="SP59" s="41"/>
      <c r="SQ59" s="41"/>
      <c r="SR59" s="41"/>
      <c r="SS59" s="41"/>
      <c r="ST59" s="41"/>
      <c r="SU59" s="41"/>
      <c r="SV59" s="41"/>
      <c r="SW59" s="41"/>
      <c r="SX59" s="41"/>
      <c r="SY59" s="41"/>
      <c r="SZ59" s="41"/>
      <c r="TA59" s="41"/>
      <c r="TB59" s="41"/>
      <c r="TC59" s="41"/>
      <c r="TD59" s="41"/>
      <c r="TE59" s="41"/>
    </row>
    <row r="60" spans="1:525" s="32" customFormat="1" ht="34.5" customHeight="1" x14ac:dyDescent="0.25">
      <c r="A60" s="61" t="s">
        <v>43</v>
      </c>
      <c r="B60" s="66"/>
      <c r="C60" s="66"/>
      <c r="D60" s="57" t="s">
        <v>3</v>
      </c>
      <c r="E60" s="3">
        <v>313809820</v>
      </c>
      <c r="F60" s="3">
        <v>279019820</v>
      </c>
      <c r="G60" s="3">
        <v>13887400</v>
      </c>
      <c r="H60" s="3">
        <v>43838500</v>
      </c>
      <c r="I60" s="3">
        <v>34790000</v>
      </c>
      <c r="J60" s="3">
        <v>76052420</v>
      </c>
      <c r="K60" s="3">
        <v>74818020</v>
      </c>
      <c r="L60" s="3">
        <v>784400</v>
      </c>
      <c r="M60" s="3">
        <v>0</v>
      </c>
      <c r="N60" s="3">
        <v>0</v>
      </c>
      <c r="O60" s="3">
        <v>75268020</v>
      </c>
      <c r="P60" s="3">
        <v>389862240</v>
      </c>
      <c r="Q60" s="129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  <c r="OP60" s="31"/>
      <c r="OQ60" s="31"/>
      <c r="OR60" s="31"/>
      <c r="OS60" s="31"/>
      <c r="OT60" s="31"/>
      <c r="OU60" s="31"/>
      <c r="OV60" s="31"/>
      <c r="OW60" s="31"/>
      <c r="OX60" s="31"/>
      <c r="OY60" s="31"/>
      <c r="OZ60" s="31"/>
      <c r="PA60" s="31"/>
      <c r="PB60" s="31"/>
      <c r="PC60" s="31"/>
      <c r="PD60" s="31"/>
      <c r="PE60" s="31"/>
      <c r="PF60" s="31"/>
      <c r="PG60" s="31"/>
      <c r="PH60" s="31"/>
      <c r="PI60" s="31"/>
      <c r="PJ60" s="31"/>
      <c r="PK60" s="31"/>
      <c r="PL60" s="31"/>
      <c r="PM60" s="31"/>
      <c r="PN60" s="31"/>
      <c r="PO60" s="31"/>
      <c r="PP60" s="31"/>
      <c r="PQ60" s="31"/>
      <c r="PR60" s="31"/>
      <c r="PS60" s="31"/>
      <c r="PT60" s="31"/>
      <c r="PU60" s="31"/>
      <c r="PV60" s="31"/>
      <c r="PW60" s="31"/>
      <c r="PX60" s="31"/>
      <c r="PY60" s="31"/>
      <c r="PZ60" s="31"/>
      <c r="QA60" s="31"/>
      <c r="QB60" s="31"/>
      <c r="QC60" s="31"/>
      <c r="QD60" s="31"/>
      <c r="QE60" s="31"/>
      <c r="QF60" s="31"/>
      <c r="QG60" s="31"/>
      <c r="QH60" s="31"/>
      <c r="QI60" s="31"/>
      <c r="QJ60" s="31"/>
      <c r="QK60" s="31"/>
      <c r="QL60" s="31"/>
      <c r="QM60" s="31"/>
      <c r="QN60" s="31"/>
      <c r="QO60" s="31"/>
      <c r="QP60" s="31"/>
      <c r="QQ60" s="31"/>
      <c r="QR60" s="31"/>
      <c r="QS60" s="31"/>
      <c r="QT60" s="31"/>
      <c r="QU60" s="31"/>
      <c r="QV60" s="31"/>
      <c r="QW60" s="31"/>
      <c r="QX60" s="31"/>
      <c r="QY60" s="31"/>
      <c r="QZ60" s="31"/>
      <c r="RA60" s="31"/>
      <c r="RB60" s="31"/>
      <c r="RC60" s="31"/>
      <c r="RD60" s="31"/>
      <c r="RE60" s="31"/>
      <c r="RF60" s="31"/>
      <c r="RG60" s="31"/>
      <c r="RH60" s="31"/>
      <c r="RI60" s="31"/>
      <c r="RJ60" s="31"/>
      <c r="RK60" s="31"/>
      <c r="RL60" s="31"/>
      <c r="RM60" s="31"/>
      <c r="RN60" s="31"/>
      <c r="RO60" s="31"/>
      <c r="RP60" s="31"/>
      <c r="RQ60" s="31"/>
      <c r="RR60" s="31"/>
      <c r="RS60" s="31"/>
      <c r="RT60" s="31"/>
      <c r="RU60" s="31"/>
      <c r="RV60" s="31"/>
      <c r="RW60" s="31"/>
      <c r="RX60" s="31"/>
      <c r="RY60" s="31"/>
      <c r="RZ60" s="31"/>
      <c r="SA60" s="31"/>
      <c r="SB60" s="31"/>
      <c r="SC60" s="31"/>
      <c r="SD60" s="31"/>
      <c r="SE60" s="31"/>
      <c r="SF60" s="31"/>
      <c r="SG60" s="31"/>
      <c r="SH60" s="31"/>
      <c r="SI60" s="31"/>
      <c r="SJ60" s="31"/>
      <c r="SK60" s="31"/>
      <c r="SL60" s="31"/>
      <c r="SM60" s="31"/>
      <c r="SN60" s="31"/>
      <c r="SO60" s="31"/>
      <c r="SP60" s="31"/>
      <c r="SQ60" s="31"/>
      <c r="SR60" s="31"/>
      <c r="SS60" s="31"/>
      <c r="ST60" s="31"/>
      <c r="SU60" s="31"/>
      <c r="SV60" s="31"/>
      <c r="SW60" s="31"/>
      <c r="SX60" s="31"/>
      <c r="SY60" s="31"/>
      <c r="SZ60" s="31"/>
      <c r="TA60" s="31"/>
      <c r="TB60" s="31"/>
      <c r="TC60" s="31"/>
      <c r="TD60" s="31"/>
      <c r="TE60" s="31"/>
    </row>
    <row r="61" spans="1:525" s="32" customFormat="1" ht="24.75" customHeight="1" x14ac:dyDescent="0.25">
      <c r="A61" s="61"/>
      <c r="B61" s="66"/>
      <c r="C61" s="66"/>
      <c r="D61" s="57" t="s">
        <v>191</v>
      </c>
      <c r="E61" s="3">
        <f t="shared" ref="E61" si="124">F61+I61</f>
        <v>9951000</v>
      </c>
      <c r="F61" s="3">
        <f>F64</f>
        <v>9951000</v>
      </c>
      <c r="G61" s="3"/>
      <c r="H61" s="3"/>
      <c r="I61" s="3"/>
      <c r="J61" s="3">
        <f t="shared" ref="J61" si="125">L61+O61</f>
        <v>-10021000</v>
      </c>
      <c r="K61" s="3">
        <f>K64</f>
        <v>-10021000</v>
      </c>
      <c r="L61" s="3"/>
      <c r="M61" s="3"/>
      <c r="N61" s="3"/>
      <c r="O61" s="3">
        <f>O64</f>
        <v>-10021000</v>
      </c>
      <c r="P61" s="3">
        <f t="shared" ref="P61" si="126">E61+J61</f>
        <v>-70000</v>
      </c>
      <c r="Q61" s="189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  <c r="OP61" s="31"/>
      <c r="OQ61" s="31"/>
      <c r="OR61" s="31"/>
      <c r="OS61" s="31"/>
      <c r="OT61" s="31"/>
      <c r="OU61" s="31"/>
      <c r="OV61" s="31"/>
      <c r="OW61" s="31"/>
      <c r="OX61" s="31"/>
      <c r="OY61" s="31"/>
      <c r="OZ61" s="31"/>
      <c r="PA61" s="31"/>
      <c r="PB61" s="31"/>
      <c r="PC61" s="31"/>
      <c r="PD61" s="31"/>
      <c r="PE61" s="31"/>
      <c r="PF61" s="31"/>
      <c r="PG61" s="31"/>
      <c r="PH61" s="31"/>
      <c r="PI61" s="31"/>
      <c r="PJ61" s="31"/>
      <c r="PK61" s="31"/>
      <c r="PL61" s="31"/>
      <c r="PM61" s="31"/>
      <c r="PN61" s="31"/>
      <c r="PO61" s="31"/>
      <c r="PP61" s="31"/>
      <c r="PQ61" s="31"/>
      <c r="PR61" s="31"/>
      <c r="PS61" s="31"/>
      <c r="PT61" s="31"/>
      <c r="PU61" s="31"/>
      <c r="PV61" s="31"/>
      <c r="PW61" s="31"/>
      <c r="PX61" s="31"/>
      <c r="PY61" s="31"/>
      <c r="PZ61" s="31"/>
      <c r="QA61" s="31"/>
      <c r="QB61" s="31"/>
      <c r="QC61" s="31"/>
      <c r="QD61" s="31"/>
      <c r="QE61" s="31"/>
      <c r="QF61" s="31"/>
      <c r="QG61" s="31"/>
      <c r="QH61" s="31"/>
      <c r="QI61" s="31"/>
      <c r="QJ61" s="31"/>
      <c r="QK61" s="31"/>
      <c r="QL61" s="31"/>
      <c r="QM61" s="31"/>
      <c r="QN61" s="31"/>
      <c r="QO61" s="31"/>
      <c r="QP61" s="31"/>
      <c r="QQ61" s="31"/>
      <c r="QR61" s="31"/>
      <c r="QS61" s="31"/>
      <c r="QT61" s="31"/>
      <c r="QU61" s="31"/>
      <c r="QV61" s="31"/>
      <c r="QW61" s="31"/>
      <c r="QX61" s="31"/>
      <c r="QY61" s="31"/>
      <c r="QZ61" s="31"/>
      <c r="RA61" s="31"/>
      <c r="RB61" s="31"/>
      <c r="RC61" s="31"/>
      <c r="RD61" s="31"/>
      <c r="RE61" s="31"/>
      <c r="RF61" s="31"/>
      <c r="RG61" s="31"/>
      <c r="RH61" s="31"/>
      <c r="RI61" s="31"/>
      <c r="RJ61" s="31"/>
      <c r="RK61" s="31"/>
      <c r="RL61" s="31"/>
      <c r="RM61" s="31"/>
      <c r="RN61" s="31"/>
      <c r="RO61" s="31"/>
      <c r="RP61" s="31"/>
      <c r="RQ61" s="31"/>
      <c r="RR61" s="31"/>
      <c r="RS61" s="31"/>
      <c r="RT61" s="31"/>
      <c r="RU61" s="31"/>
      <c r="RV61" s="31"/>
      <c r="RW61" s="31"/>
      <c r="RX61" s="31"/>
      <c r="RY61" s="31"/>
      <c r="RZ61" s="31"/>
      <c r="SA61" s="31"/>
      <c r="SB61" s="31"/>
      <c r="SC61" s="31"/>
      <c r="SD61" s="31"/>
      <c r="SE61" s="31"/>
      <c r="SF61" s="31"/>
      <c r="SG61" s="31"/>
      <c r="SH61" s="31"/>
      <c r="SI61" s="31"/>
      <c r="SJ61" s="31"/>
      <c r="SK61" s="31"/>
      <c r="SL61" s="31"/>
      <c r="SM61" s="31"/>
      <c r="SN61" s="31"/>
      <c r="SO61" s="31"/>
      <c r="SP61" s="31"/>
      <c r="SQ61" s="31"/>
      <c r="SR61" s="31"/>
      <c r="SS61" s="31"/>
      <c r="ST61" s="31"/>
      <c r="SU61" s="31"/>
      <c r="SV61" s="31"/>
      <c r="SW61" s="31"/>
      <c r="SX61" s="31"/>
      <c r="SY61" s="31"/>
      <c r="SZ61" s="31"/>
      <c r="TA61" s="31"/>
      <c r="TB61" s="31"/>
      <c r="TC61" s="31"/>
      <c r="TD61" s="31"/>
      <c r="TE61" s="31"/>
    </row>
    <row r="62" spans="1:525" s="32" customFormat="1" ht="20.25" customHeight="1" x14ac:dyDescent="0.25">
      <c r="A62" s="61"/>
      <c r="B62" s="66"/>
      <c r="C62" s="66"/>
      <c r="D62" s="57" t="s">
        <v>192</v>
      </c>
      <c r="E62" s="3">
        <f>SUM(E60:E61)</f>
        <v>323760820</v>
      </c>
      <c r="F62" s="3">
        <f t="shared" ref="F62" si="127">SUM(F60:F61)</f>
        <v>288970820</v>
      </c>
      <c r="G62" s="3">
        <f t="shared" ref="G62" si="128">SUM(G60:G61)</f>
        <v>13887400</v>
      </c>
      <c r="H62" s="3">
        <f t="shared" ref="H62" si="129">SUM(H60:H61)</f>
        <v>43838500</v>
      </c>
      <c r="I62" s="3">
        <f t="shared" ref="I62" si="130">SUM(I60:I61)</f>
        <v>34790000</v>
      </c>
      <c r="J62" s="3">
        <f t="shared" ref="J62" si="131">SUM(J60:J61)</f>
        <v>66031420</v>
      </c>
      <c r="K62" s="3">
        <f t="shared" ref="K62" si="132">SUM(K60:K61)</f>
        <v>64797020</v>
      </c>
      <c r="L62" s="3">
        <f t="shared" ref="L62" si="133">SUM(L60:L61)</f>
        <v>784400</v>
      </c>
      <c r="M62" s="3">
        <f t="shared" ref="M62" si="134">SUM(M60:M61)</f>
        <v>0</v>
      </c>
      <c r="N62" s="3">
        <f t="shared" ref="N62" si="135">SUM(N60:N61)</f>
        <v>0</v>
      </c>
      <c r="O62" s="3">
        <f t="shared" ref="O62" si="136">SUM(O60:O61)</f>
        <v>65247020</v>
      </c>
      <c r="P62" s="3">
        <f t="shared" ref="P62" si="137">SUM(P60:P61)</f>
        <v>389792240</v>
      </c>
      <c r="Q62" s="189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/>
      <c r="LE62" s="31"/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  <c r="NJ62" s="31"/>
      <c r="NK62" s="31"/>
      <c r="NL62" s="31"/>
      <c r="NM62" s="31"/>
      <c r="NN62" s="31"/>
      <c r="NO62" s="31"/>
      <c r="NP62" s="31"/>
      <c r="NQ62" s="31"/>
      <c r="NR62" s="31"/>
      <c r="NS62" s="31"/>
      <c r="NT62" s="31"/>
      <c r="NU62" s="31"/>
      <c r="NV62" s="31"/>
      <c r="NW62" s="31"/>
      <c r="NX62" s="31"/>
      <c r="NY62" s="31"/>
      <c r="NZ62" s="31"/>
      <c r="OA62" s="31"/>
      <c r="OB62" s="31"/>
      <c r="OC62" s="31"/>
      <c r="OD62" s="31"/>
      <c r="OE62" s="31"/>
      <c r="OF62" s="31"/>
      <c r="OG62" s="31"/>
      <c r="OH62" s="31"/>
      <c r="OI62" s="31"/>
      <c r="OJ62" s="31"/>
      <c r="OK62" s="31"/>
      <c r="OL62" s="31"/>
      <c r="OM62" s="31"/>
      <c r="ON62" s="31"/>
      <c r="OO62" s="31"/>
      <c r="OP62" s="31"/>
      <c r="OQ62" s="31"/>
      <c r="OR62" s="31"/>
      <c r="OS62" s="31"/>
      <c r="OT62" s="31"/>
      <c r="OU62" s="31"/>
      <c r="OV62" s="31"/>
      <c r="OW62" s="31"/>
      <c r="OX62" s="31"/>
      <c r="OY62" s="31"/>
      <c r="OZ62" s="31"/>
      <c r="PA62" s="31"/>
      <c r="PB62" s="31"/>
      <c r="PC62" s="31"/>
      <c r="PD62" s="31"/>
      <c r="PE62" s="31"/>
      <c r="PF62" s="31"/>
      <c r="PG62" s="31"/>
      <c r="PH62" s="31"/>
      <c r="PI62" s="31"/>
      <c r="PJ62" s="31"/>
      <c r="PK62" s="31"/>
      <c r="PL62" s="31"/>
      <c r="PM62" s="31"/>
      <c r="PN62" s="31"/>
      <c r="PO62" s="31"/>
      <c r="PP62" s="31"/>
      <c r="PQ62" s="31"/>
      <c r="PR62" s="31"/>
      <c r="PS62" s="31"/>
      <c r="PT62" s="31"/>
      <c r="PU62" s="31"/>
      <c r="PV62" s="31"/>
      <c r="PW62" s="31"/>
      <c r="PX62" s="31"/>
      <c r="PY62" s="31"/>
      <c r="PZ62" s="31"/>
      <c r="QA62" s="31"/>
      <c r="QB62" s="31"/>
      <c r="QC62" s="31"/>
      <c r="QD62" s="31"/>
      <c r="QE62" s="31"/>
      <c r="QF62" s="31"/>
      <c r="QG62" s="31"/>
      <c r="QH62" s="31"/>
      <c r="QI62" s="31"/>
      <c r="QJ62" s="31"/>
      <c r="QK62" s="31"/>
      <c r="QL62" s="31"/>
      <c r="QM62" s="31"/>
      <c r="QN62" s="31"/>
      <c r="QO62" s="31"/>
      <c r="QP62" s="31"/>
      <c r="QQ62" s="31"/>
      <c r="QR62" s="31"/>
      <c r="QS62" s="31"/>
      <c r="QT62" s="31"/>
      <c r="QU62" s="31"/>
      <c r="QV62" s="31"/>
      <c r="QW62" s="31"/>
      <c r="QX62" s="31"/>
      <c r="QY62" s="31"/>
      <c r="QZ62" s="31"/>
      <c r="RA62" s="31"/>
      <c r="RB62" s="31"/>
      <c r="RC62" s="31"/>
      <c r="RD62" s="31"/>
      <c r="RE62" s="31"/>
      <c r="RF62" s="31"/>
      <c r="RG62" s="31"/>
      <c r="RH62" s="31"/>
      <c r="RI62" s="31"/>
      <c r="RJ62" s="31"/>
      <c r="RK62" s="31"/>
      <c r="RL62" s="31"/>
      <c r="RM62" s="31"/>
      <c r="RN62" s="31"/>
      <c r="RO62" s="31"/>
      <c r="RP62" s="31"/>
      <c r="RQ62" s="31"/>
      <c r="RR62" s="31"/>
      <c r="RS62" s="31"/>
      <c r="RT62" s="31"/>
      <c r="RU62" s="31"/>
      <c r="RV62" s="31"/>
      <c r="RW62" s="31"/>
      <c r="RX62" s="31"/>
      <c r="RY62" s="31"/>
      <c r="RZ62" s="31"/>
      <c r="SA62" s="31"/>
      <c r="SB62" s="31"/>
      <c r="SC62" s="31"/>
      <c r="SD62" s="31"/>
      <c r="SE62" s="31"/>
      <c r="SF62" s="31"/>
      <c r="SG62" s="31"/>
      <c r="SH62" s="31"/>
      <c r="SI62" s="31"/>
      <c r="SJ62" s="31"/>
      <c r="SK62" s="31"/>
      <c r="SL62" s="31"/>
      <c r="SM62" s="31"/>
      <c r="SN62" s="31"/>
      <c r="SO62" s="31"/>
      <c r="SP62" s="31"/>
      <c r="SQ62" s="31"/>
      <c r="SR62" s="31"/>
      <c r="SS62" s="31"/>
      <c r="ST62" s="31"/>
      <c r="SU62" s="31"/>
      <c r="SV62" s="31"/>
      <c r="SW62" s="31"/>
      <c r="SX62" s="31"/>
      <c r="SY62" s="31"/>
      <c r="SZ62" s="31"/>
      <c r="TA62" s="31"/>
      <c r="TB62" s="31"/>
      <c r="TC62" s="31"/>
      <c r="TD62" s="31"/>
      <c r="TE62" s="31"/>
    </row>
    <row r="63" spans="1:525" s="37" customFormat="1" ht="31.5" x14ac:dyDescent="0.25">
      <c r="A63" s="33" t="s">
        <v>44</v>
      </c>
      <c r="B63" s="60"/>
      <c r="C63" s="60"/>
      <c r="D63" s="35" t="s">
        <v>3</v>
      </c>
      <c r="E63" s="4">
        <v>313809820</v>
      </c>
      <c r="F63" s="4">
        <v>279019820</v>
      </c>
      <c r="G63" s="4">
        <v>13887400</v>
      </c>
      <c r="H63" s="4">
        <v>43838500</v>
      </c>
      <c r="I63" s="4">
        <v>34790000</v>
      </c>
      <c r="J63" s="4">
        <v>76052420</v>
      </c>
      <c r="K63" s="4">
        <v>74818020</v>
      </c>
      <c r="L63" s="4">
        <v>784400</v>
      </c>
      <c r="M63" s="4">
        <v>0</v>
      </c>
      <c r="N63" s="4">
        <v>0</v>
      </c>
      <c r="O63" s="4">
        <v>75268020</v>
      </c>
      <c r="P63" s="4">
        <v>389862240</v>
      </c>
      <c r="Q63" s="129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  <c r="IW63" s="36"/>
      <c r="IX63" s="36"/>
      <c r="IY63" s="36"/>
      <c r="IZ63" s="36"/>
      <c r="JA63" s="36"/>
      <c r="JB63" s="36"/>
      <c r="JC63" s="36"/>
      <c r="JD63" s="36"/>
      <c r="JE63" s="36"/>
      <c r="JF63" s="36"/>
      <c r="JG63" s="36"/>
      <c r="JH63" s="36"/>
      <c r="JI63" s="36"/>
      <c r="JJ63" s="36"/>
      <c r="JK63" s="36"/>
      <c r="JL63" s="36"/>
      <c r="JM63" s="36"/>
      <c r="JN63" s="36"/>
      <c r="JO63" s="36"/>
      <c r="JP63" s="36"/>
      <c r="JQ63" s="36"/>
      <c r="JR63" s="36"/>
      <c r="JS63" s="36"/>
      <c r="JT63" s="36"/>
      <c r="JU63" s="36"/>
      <c r="JV63" s="36"/>
      <c r="JW63" s="36"/>
      <c r="JX63" s="36"/>
      <c r="JY63" s="36"/>
      <c r="JZ63" s="36"/>
      <c r="KA63" s="36"/>
      <c r="KB63" s="36"/>
      <c r="KC63" s="36"/>
      <c r="KD63" s="36"/>
      <c r="KE63" s="36"/>
      <c r="KF63" s="36"/>
      <c r="KG63" s="36"/>
      <c r="KH63" s="36"/>
      <c r="KI63" s="36"/>
      <c r="KJ63" s="36"/>
      <c r="KK63" s="36"/>
      <c r="KL63" s="36"/>
      <c r="KM63" s="36"/>
      <c r="KN63" s="36"/>
      <c r="KO63" s="36"/>
      <c r="KP63" s="36"/>
      <c r="KQ63" s="36"/>
      <c r="KR63" s="36"/>
      <c r="KS63" s="36"/>
      <c r="KT63" s="36"/>
      <c r="KU63" s="36"/>
      <c r="KV63" s="36"/>
      <c r="KW63" s="36"/>
      <c r="KX63" s="36"/>
      <c r="KY63" s="36"/>
      <c r="KZ63" s="36"/>
      <c r="LA63" s="36"/>
      <c r="LB63" s="36"/>
      <c r="LC63" s="36"/>
      <c r="LD63" s="36"/>
      <c r="LE63" s="36"/>
      <c r="LF63" s="36"/>
      <c r="LG63" s="36"/>
      <c r="LH63" s="36"/>
      <c r="LI63" s="36"/>
      <c r="LJ63" s="36"/>
      <c r="LK63" s="36"/>
      <c r="LL63" s="36"/>
      <c r="LM63" s="36"/>
      <c r="LN63" s="36"/>
      <c r="LO63" s="36"/>
      <c r="LP63" s="36"/>
      <c r="LQ63" s="36"/>
      <c r="LR63" s="36"/>
      <c r="LS63" s="36"/>
      <c r="LT63" s="36"/>
      <c r="LU63" s="36"/>
      <c r="LV63" s="36"/>
      <c r="LW63" s="36"/>
      <c r="LX63" s="36"/>
      <c r="LY63" s="36"/>
      <c r="LZ63" s="36"/>
      <c r="MA63" s="36"/>
      <c r="MB63" s="36"/>
      <c r="MC63" s="36"/>
      <c r="MD63" s="36"/>
      <c r="ME63" s="36"/>
      <c r="MF63" s="36"/>
      <c r="MG63" s="36"/>
      <c r="MH63" s="36"/>
      <c r="MI63" s="36"/>
      <c r="MJ63" s="36"/>
      <c r="MK63" s="36"/>
      <c r="ML63" s="36"/>
      <c r="MM63" s="36"/>
      <c r="MN63" s="36"/>
      <c r="MO63" s="36"/>
      <c r="MP63" s="36"/>
      <c r="MQ63" s="36"/>
      <c r="MR63" s="36"/>
      <c r="MS63" s="36"/>
      <c r="MT63" s="36"/>
      <c r="MU63" s="36"/>
      <c r="MV63" s="36"/>
      <c r="MW63" s="36"/>
      <c r="MX63" s="36"/>
      <c r="MY63" s="36"/>
      <c r="MZ63" s="36"/>
      <c r="NA63" s="36"/>
      <c r="NB63" s="36"/>
      <c r="NC63" s="36"/>
      <c r="ND63" s="36"/>
      <c r="NE63" s="36"/>
      <c r="NF63" s="36"/>
      <c r="NG63" s="36"/>
      <c r="NH63" s="36"/>
      <c r="NI63" s="36"/>
      <c r="NJ63" s="36"/>
      <c r="NK63" s="36"/>
      <c r="NL63" s="36"/>
      <c r="NM63" s="36"/>
      <c r="NN63" s="36"/>
      <c r="NO63" s="36"/>
      <c r="NP63" s="36"/>
      <c r="NQ63" s="36"/>
      <c r="NR63" s="36"/>
      <c r="NS63" s="36"/>
      <c r="NT63" s="36"/>
      <c r="NU63" s="36"/>
      <c r="NV63" s="36"/>
      <c r="NW63" s="36"/>
      <c r="NX63" s="36"/>
      <c r="NY63" s="36"/>
      <c r="NZ63" s="36"/>
      <c r="OA63" s="36"/>
      <c r="OB63" s="36"/>
      <c r="OC63" s="36"/>
      <c r="OD63" s="36"/>
      <c r="OE63" s="36"/>
      <c r="OF63" s="36"/>
      <c r="OG63" s="36"/>
      <c r="OH63" s="36"/>
      <c r="OI63" s="36"/>
      <c r="OJ63" s="36"/>
      <c r="OK63" s="36"/>
      <c r="OL63" s="36"/>
      <c r="OM63" s="36"/>
      <c r="ON63" s="36"/>
      <c r="OO63" s="36"/>
      <c r="OP63" s="36"/>
      <c r="OQ63" s="36"/>
      <c r="OR63" s="36"/>
      <c r="OS63" s="36"/>
      <c r="OT63" s="36"/>
      <c r="OU63" s="36"/>
      <c r="OV63" s="36"/>
      <c r="OW63" s="36"/>
      <c r="OX63" s="36"/>
      <c r="OY63" s="36"/>
      <c r="OZ63" s="36"/>
      <c r="PA63" s="36"/>
      <c r="PB63" s="36"/>
      <c r="PC63" s="36"/>
      <c r="PD63" s="36"/>
      <c r="PE63" s="36"/>
      <c r="PF63" s="36"/>
      <c r="PG63" s="36"/>
      <c r="PH63" s="36"/>
      <c r="PI63" s="36"/>
      <c r="PJ63" s="36"/>
      <c r="PK63" s="36"/>
      <c r="PL63" s="36"/>
      <c r="PM63" s="36"/>
      <c r="PN63" s="36"/>
      <c r="PO63" s="36"/>
      <c r="PP63" s="36"/>
      <c r="PQ63" s="36"/>
      <c r="PR63" s="36"/>
      <c r="PS63" s="36"/>
      <c r="PT63" s="36"/>
      <c r="PU63" s="36"/>
      <c r="PV63" s="36"/>
      <c r="PW63" s="36"/>
      <c r="PX63" s="36"/>
      <c r="PY63" s="36"/>
      <c r="PZ63" s="36"/>
      <c r="QA63" s="36"/>
      <c r="QB63" s="36"/>
      <c r="QC63" s="36"/>
      <c r="QD63" s="36"/>
      <c r="QE63" s="36"/>
      <c r="QF63" s="36"/>
      <c r="QG63" s="36"/>
      <c r="QH63" s="36"/>
      <c r="QI63" s="36"/>
      <c r="QJ63" s="36"/>
      <c r="QK63" s="36"/>
      <c r="QL63" s="36"/>
      <c r="QM63" s="36"/>
      <c r="QN63" s="36"/>
      <c r="QO63" s="36"/>
      <c r="QP63" s="36"/>
      <c r="QQ63" s="36"/>
      <c r="QR63" s="36"/>
      <c r="QS63" s="36"/>
      <c r="QT63" s="36"/>
      <c r="QU63" s="36"/>
      <c r="QV63" s="36"/>
      <c r="QW63" s="36"/>
      <c r="QX63" s="36"/>
      <c r="QY63" s="36"/>
      <c r="QZ63" s="36"/>
      <c r="RA63" s="36"/>
      <c r="RB63" s="36"/>
      <c r="RC63" s="36"/>
      <c r="RD63" s="36"/>
      <c r="RE63" s="36"/>
      <c r="RF63" s="36"/>
      <c r="RG63" s="36"/>
      <c r="RH63" s="36"/>
      <c r="RI63" s="36"/>
      <c r="RJ63" s="36"/>
      <c r="RK63" s="36"/>
      <c r="RL63" s="36"/>
      <c r="RM63" s="36"/>
      <c r="RN63" s="36"/>
      <c r="RO63" s="36"/>
      <c r="RP63" s="36"/>
      <c r="RQ63" s="36"/>
      <c r="RR63" s="36"/>
      <c r="RS63" s="36"/>
      <c r="RT63" s="36"/>
      <c r="RU63" s="36"/>
      <c r="RV63" s="36"/>
      <c r="RW63" s="36"/>
      <c r="RX63" s="36"/>
      <c r="RY63" s="36"/>
      <c r="RZ63" s="36"/>
      <c r="SA63" s="36"/>
      <c r="SB63" s="36"/>
      <c r="SC63" s="36"/>
      <c r="SD63" s="36"/>
      <c r="SE63" s="36"/>
      <c r="SF63" s="36"/>
      <c r="SG63" s="36"/>
      <c r="SH63" s="36"/>
      <c r="SI63" s="36"/>
      <c r="SJ63" s="36"/>
      <c r="SK63" s="36"/>
      <c r="SL63" s="36"/>
      <c r="SM63" s="36"/>
      <c r="SN63" s="36"/>
      <c r="SO63" s="36"/>
      <c r="SP63" s="36"/>
      <c r="SQ63" s="36"/>
      <c r="SR63" s="36"/>
      <c r="SS63" s="36"/>
      <c r="ST63" s="36"/>
      <c r="SU63" s="36"/>
      <c r="SV63" s="36"/>
      <c r="SW63" s="36"/>
      <c r="SX63" s="36"/>
      <c r="SY63" s="36"/>
      <c r="SZ63" s="36"/>
      <c r="TA63" s="36"/>
      <c r="TB63" s="36"/>
      <c r="TC63" s="36"/>
      <c r="TD63" s="36"/>
      <c r="TE63" s="36"/>
    </row>
    <row r="64" spans="1:525" s="37" customFormat="1" ht="15.75" x14ac:dyDescent="0.25">
      <c r="A64" s="33"/>
      <c r="B64" s="60"/>
      <c r="C64" s="60"/>
      <c r="D64" s="35" t="s">
        <v>191</v>
      </c>
      <c r="E64" s="4">
        <f t="shared" ref="E64" si="138">F64+I64</f>
        <v>9951000</v>
      </c>
      <c r="F64" s="4">
        <f>F67+F70+F74</f>
        <v>9951000</v>
      </c>
      <c r="G64" s="4">
        <f t="shared" ref="G64:I64" si="139">G67+G70+G74</f>
        <v>0</v>
      </c>
      <c r="H64" s="4">
        <f t="shared" si="139"/>
        <v>0</v>
      </c>
      <c r="I64" s="4">
        <f t="shared" si="139"/>
        <v>0</v>
      </c>
      <c r="J64" s="4">
        <f t="shared" ref="J64" si="140">L64+O64</f>
        <v>-10021000</v>
      </c>
      <c r="K64" s="4">
        <f>K67+K70+K74</f>
        <v>-10021000</v>
      </c>
      <c r="L64" s="4"/>
      <c r="M64" s="4"/>
      <c r="N64" s="4"/>
      <c r="O64" s="4">
        <f>O67+O70+O74</f>
        <v>-10021000</v>
      </c>
      <c r="P64" s="4">
        <f t="shared" ref="P64" si="141">E64+J64</f>
        <v>-70000</v>
      </c>
      <c r="Q64" s="189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  <c r="IW64" s="36"/>
      <c r="IX64" s="36"/>
      <c r="IY64" s="36"/>
      <c r="IZ64" s="36"/>
      <c r="JA64" s="36"/>
      <c r="JB64" s="36"/>
      <c r="JC64" s="36"/>
      <c r="JD64" s="36"/>
      <c r="JE64" s="36"/>
      <c r="JF64" s="36"/>
      <c r="JG64" s="36"/>
      <c r="JH64" s="36"/>
      <c r="JI64" s="36"/>
      <c r="JJ64" s="36"/>
      <c r="JK64" s="36"/>
      <c r="JL64" s="36"/>
      <c r="JM64" s="36"/>
      <c r="JN64" s="36"/>
      <c r="JO64" s="36"/>
      <c r="JP64" s="36"/>
      <c r="JQ64" s="36"/>
      <c r="JR64" s="36"/>
      <c r="JS64" s="36"/>
      <c r="JT64" s="36"/>
      <c r="JU64" s="36"/>
      <c r="JV64" s="36"/>
      <c r="JW64" s="36"/>
      <c r="JX64" s="36"/>
      <c r="JY64" s="36"/>
      <c r="JZ64" s="36"/>
      <c r="KA64" s="36"/>
      <c r="KB64" s="36"/>
      <c r="KC64" s="36"/>
      <c r="KD64" s="36"/>
      <c r="KE64" s="36"/>
      <c r="KF64" s="36"/>
      <c r="KG64" s="36"/>
      <c r="KH64" s="36"/>
      <c r="KI64" s="36"/>
      <c r="KJ64" s="36"/>
      <c r="KK64" s="36"/>
      <c r="KL64" s="36"/>
      <c r="KM64" s="36"/>
      <c r="KN64" s="36"/>
      <c r="KO64" s="36"/>
      <c r="KP64" s="36"/>
      <c r="KQ64" s="36"/>
      <c r="KR64" s="36"/>
      <c r="KS64" s="36"/>
      <c r="KT64" s="36"/>
      <c r="KU64" s="36"/>
      <c r="KV64" s="36"/>
      <c r="KW64" s="36"/>
      <c r="KX64" s="36"/>
      <c r="KY64" s="36"/>
      <c r="KZ64" s="36"/>
      <c r="LA64" s="36"/>
      <c r="LB64" s="36"/>
      <c r="LC64" s="36"/>
      <c r="LD64" s="36"/>
      <c r="LE64" s="36"/>
      <c r="LF64" s="36"/>
      <c r="LG64" s="36"/>
      <c r="LH64" s="36"/>
      <c r="LI64" s="36"/>
      <c r="LJ64" s="36"/>
      <c r="LK64" s="36"/>
      <c r="LL64" s="36"/>
      <c r="LM64" s="36"/>
      <c r="LN64" s="36"/>
      <c r="LO64" s="36"/>
      <c r="LP64" s="36"/>
      <c r="LQ64" s="36"/>
      <c r="LR64" s="36"/>
      <c r="LS64" s="36"/>
      <c r="LT64" s="36"/>
      <c r="LU64" s="36"/>
      <c r="LV64" s="36"/>
      <c r="LW64" s="36"/>
      <c r="LX64" s="36"/>
      <c r="LY64" s="36"/>
      <c r="LZ64" s="36"/>
      <c r="MA64" s="36"/>
      <c r="MB64" s="36"/>
      <c r="MC64" s="36"/>
      <c r="MD64" s="36"/>
      <c r="ME64" s="36"/>
      <c r="MF64" s="36"/>
      <c r="MG64" s="36"/>
      <c r="MH64" s="36"/>
      <c r="MI64" s="36"/>
      <c r="MJ64" s="36"/>
      <c r="MK64" s="36"/>
      <c r="ML64" s="36"/>
      <c r="MM64" s="36"/>
      <c r="MN64" s="36"/>
      <c r="MO64" s="36"/>
      <c r="MP64" s="36"/>
      <c r="MQ64" s="36"/>
      <c r="MR64" s="36"/>
      <c r="MS64" s="36"/>
      <c r="MT64" s="36"/>
      <c r="MU64" s="36"/>
      <c r="MV64" s="36"/>
      <c r="MW64" s="36"/>
      <c r="MX64" s="36"/>
      <c r="MY64" s="36"/>
      <c r="MZ64" s="36"/>
      <c r="NA64" s="36"/>
      <c r="NB64" s="36"/>
      <c r="NC64" s="36"/>
      <c r="ND64" s="36"/>
      <c r="NE64" s="36"/>
      <c r="NF64" s="36"/>
      <c r="NG64" s="36"/>
      <c r="NH64" s="36"/>
      <c r="NI64" s="36"/>
      <c r="NJ64" s="36"/>
      <c r="NK64" s="36"/>
      <c r="NL64" s="36"/>
      <c r="NM64" s="36"/>
      <c r="NN64" s="36"/>
      <c r="NO64" s="36"/>
      <c r="NP64" s="36"/>
      <c r="NQ64" s="36"/>
      <c r="NR64" s="36"/>
      <c r="NS64" s="36"/>
      <c r="NT64" s="36"/>
      <c r="NU64" s="36"/>
      <c r="NV64" s="36"/>
      <c r="NW64" s="36"/>
      <c r="NX64" s="36"/>
      <c r="NY64" s="36"/>
      <c r="NZ64" s="36"/>
      <c r="OA64" s="36"/>
      <c r="OB64" s="36"/>
      <c r="OC64" s="36"/>
      <c r="OD64" s="36"/>
      <c r="OE64" s="36"/>
      <c r="OF64" s="36"/>
      <c r="OG64" s="36"/>
      <c r="OH64" s="36"/>
      <c r="OI64" s="36"/>
      <c r="OJ64" s="36"/>
      <c r="OK64" s="36"/>
      <c r="OL64" s="36"/>
      <c r="OM64" s="36"/>
      <c r="ON64" s="36"/>
      <c r="OO64" s="36"/>
      <c r="OP64" s="36"/>
      <c r="OQ64" s="36"/>
      <c r="OR64" s="36"/>
      <c r="OS64" s="36"/>
      <c r="OT64" s="36"/>
      <c r="OU64" s="36"/>
      <c r="OV64" s="36"/>
      <c r="OW64" s="36"/>
      <c r="OX64" s="36"/>
      <c r="OY64" s="36"/>
      <c r="OZ64" s="36"/>
      <c r="PA64" s="36"/>
      <c r="PB64" s="36"/>
      <c r="PC64" s="36"/>
      <c r="PD64" s="36"/>
      <c r="PE64" s="36"/>
      <c r="PF64" s="36"/>
      <c r="PG64" s="36"/>
      <c r="PH64" s="36"/>
      <c r="PI64" s="36"/>
      <c r="PJ64" s="36"/>
      <c r="PK64" s="36"/>
      <c r="PL64" s="36"/>
      <c r="PM64" s="36"/>
      <c r="PN64" s="36"/>
      <c r="PO64" s="36"/>
      <c r="PP64" s="36"/>
      <c r="PQ64" s="36"/>
      <c r="PR64" s="36"/>
      <c r="PS64" s="36"/>
      <c r="PT64" s="36"/>
      <c r="PU64" s="36"/>
      <c r="PV64" s="36"/>
      <c r="PW64" s="36"/>
      <c r="PX64" s="36"/>
      <c r="PY64" s="36"/>
      <c r="PZ64" s="36"/>
      <c r="QA64" s="36"/>
      <c r="QB64" s="36"/>
      <c r="QC64" s="36"/>
      <c r="QD64" s="36"/>
      <c r="QE64" s="36"/>
      <c r="QF64" s="36"/>
      <c r="QG64" s="36"/>
      <c r="QH64" s="36"/>
      <c r="QI64" s="36"/>
      <c r="QJ64" s="36"/>
      <c r="QK64" s="36"/>
      <c r="QL64" s="36"/>
      <c r="QM64" s="36"/>
      <c r="QN64" s="36"/>
      <c r="QO64" s="36"/>
      <c r="QP64" s="36"/>
      <c r="QQ64" s="36"/>
      <c r="QR64" s="36"/>
      <c r="QS64" s="36"/>
      <c r="QT64" s="36"/>
      <c r="QU64" s="36"/>
      <c r="QV64" s="36"/>
      <c r="QW64" s="36"/>
      <c r="QX64" s="36"/>
      <c r="QY64" s="36"/>
      <c r="QZ64" s="36"/>
      <c r="RA64" s="36"/>
      <c r="RB64" s="36"/>
      <c r="RC64" s="36"/>
      <c r="RD64" s="36"/>
      <c r="RE64" s="36"/>
      <c r="RF64" s="36"/>
      <c r="RG64" s="36"/>
      <c r="RH64" s="36"/>
      <c r="RI64" s="36"/>
      <c r="RJ64" s="36"/>
      <c r="RK64" s="36"/>
      <c r="RL64" s="36"/>
      <c r="RM64" s="36"/>
      <c r="RN64" s="36"/>
      <c r="RO64" s="36"/>
      <c r="RP64" s="36"/>
      <c r="RQ64" s="36"/>
      <c r="RR64" s="36"/>
      <c r="RS64" s="36"/>
      <c r="RT64" s="36"/>
      <c r="RU64" s="36"/>
      <c r="RV64" s="36"/>
      <c r="RW64" s="36"/>
      <c r="RX64" s="36"/>
      <c r="RY64" s="36"/>
      <c r="RZ64" s="36"/>
      <c r="SA64" s="36"/>
      <c r="SB64" s="36"/>
      <c r="SC64" s="36"/>
      <c r="SD64" s="36"/>
      <c r="SE64" s="36"/>
      <c r="SF64" s="36"/>
      <c r="SG64" s="36"/>
      <c r="SH64" s="36"/>
      <c r="SI64" s="36"/>
      <c r="SJ64" s="36"/>
      <c r="SK64" s="36"/>
      <c r="SL64" s="36"/>
      <c r="SM64" s="36"/>
      <c r="SN64" s="36"/>
      <c r="SO64" s="36"/>
      <c r="SP64" s="36"/>
      <c r="SQ64" s="36"/>
      <c r="SR64" s="36"/>
      <c r="SS64" s="36"/>
      <c r="ST64" s="36"/>
      <c r="SU64" s="36"/>
      <c r="SV64" s="36"/>
      <c r="SW64" s="36"/>
      <c r="SX64" s="36"/>
      <c r="SY64" s="36"/>
      <c r="SZ64" s="36"/>
      <c r="TA64" s="36"/>
      <c r="TB64" s="36"/>
      <c r="TC64" s="36"/>
      <c r="TD64" s="36"/>
      <c r="TE64" s="36"/>
    </row>
    <row r="65" spans="1:525" s="37" customFormat="1" ht="15.75" x14ac:dyDescent="0.25">
      <c r="A65" s="33"/>
      <c r="B65" s="60"/>
      <c r="C65" s="60"/>
      <c r="D65" s="35" t="s">
        <v>192</v>
      </c>
      <c r="E65" s="4">
        <f>SUM(E63:E64)</f>
        <v>323760820</v>
      </c>
      <c r="F65" s="4">
        <f t="shared" ref="F65" si="142">SUM(F63:F64)</f>
        <v>288970820</v>
      </c>
      <c r="G65" s="4">
        <f t="shared" ref="G65" si="143">SUM(G63:G64)</f>
        <v>13887400</v>
      </c>
      <c r="H65" s="4">
        <f t="shared" ref="H65" si="144">SUM(H63:H64)</f>
        <v>43838500</v>
      </c>
      <c r="I65" s="4">
        <f t="shared" ref="I65" si="145">SUM(I63:I64)</f>
        <v>34790000</v>
      </c>
      <c r="J65" s="4">
        <f t="shared" ref="J65" si="146">SUM(J63:J64)</f>
        <v>66031420</v>
      </c>
      <c r="K65" s="4">
        <f>SUM(K63:K64)</f>
        <v>64797020</v>
      </c>
      <c r="L65" s="4">
        <f t="shared" ref="L65" si="147">SUM(L63:L64)</f>
        <v>784400</v>
      </c>
      <c r="M65" s="4">
        <f t="shared" ref="M65" si="148">SUM(M63:M64)</f>
        <v>0</v>
      </c>
      <c r="N65" s="4">
        <f t="shared" ref="N65" si="149">SUM(N63:N64)</f>
        <v>0</v>
      </c>
      <c r="O65" s="4">
        <f t="shared" ref="O65" si="150">SUM(O63:O64)</f>
        <v>65247020</v>
      </c>
      <c r="P65" s="4">
        <f t="shared" ref="P65" si="151">SUM(P63:P64)</f>
        <v>389792240</v>
      </c>
      <c r="Q65" s="189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  <c r="IW65" s="36"/>
      <c r="IX65" s="36"/>
      <c r="IY65" s="36"/>
      <c r="IZ65" s="36"/>
      <c r="JA65" s="36"/>
      <c r="JB65" s="36"/>
      <c r="JC65" s="36"/>
      <c r="JD65" s="36"/>
      <c r="JE65" s="36"/>
      <c r="JF65" s="36"/>
      <c r="JG65" s="36"/>
      <c r="JH65" s="36"/>
      <c r="JI65" s="36"/>
      <c r="JJ65" s="36"/>
      <c r="JK65" s="36"/>
      <c r="JL65" s="36"/>
      <c r="JM65" s="36"/>
      <c r="JN65" s="36"/>
      <c r="JO65" s="36"/>
      <c r="JP65" s="36"/>
      <c r="JQ65" s="36"/>
      <c r="JR65" s="36"/>
      <c r="JS65" s="36"/>
      <c r="JT65" s="36"/>
      <c r="JU65" s="36"/>
      <c r="JV65" s="36"/>
      <c r="JW65" s="36"/>
      <c r="JX65" s="36"/>
      <c r="JY65" s="36"/>
      <c r="JZ65" s="36"/>
      <c r="KA65" s="36"/>
      <c r="KB65" s="36"/>
      <c r="KC65" s="36"/>
      <c r="KD65" s="36"/>
      <c r="KE65" s="36"/>
      <c r="KF65" s="36"/>
      <c r="KG65" s="36"/>
      <c r="KH65" s="36"/>
      <c r="KI65" s="36"/>
      <c r="KJ65" s="36"/>
      <c r="KK65" s="36"/>
      <c r="KL65" s="36"/>
      <c r="KM65" s="36"/>
      <c r="KN65" s="36"/>
      <c r="KO65" s="36"/>
      <c r="KP65" s="36"/>
      <c r="KQ65" s="36"/>
      <c r="KR65" s="36"/>
      <c r="KS65" s="36"/>
      <c r="KT65" s="36"/>
      <c r="KU65" s="36"/>
      <c r="KV65" s="36"/>
      <c r="KW65" s="36"/>
      <c r="KX65" s="36"/>
      <c r="KY65" s="36"/>
      <c r="KZ65" s="36"/>
      <c r="LA65" s="36"/>
      <c r="LB65" s="36"/>
      <c r="LC65" s="36"/>
      <c r="LD65" s="36"/>
      <c r="LE65" s="36"/>
      <c r="LF65" s="36"/>
      <c r="LG65" s="36"/>
      <c r="LH65" s="36"/>
      <c r="LI65" s="36"/>
      <c r="LJ65" s="36"/>
      <c r="LK65" s="36"/>
      <c r="LL65" s="36"/>
      <c r="LM65" s="36"/>
      <c r="LN65" s="36"/>
      <c r="LO65" s="36"/>
      <c r="LP65" s="36"/>
      <c r="LQ65" s="36"/>
      <c r="LR65" s="36"/>
      <c r="LS65" s="36"/>
      <c r="LT65" s="36"/>
      <c r="LU65" s="36"/>
      <c r="LV65" s="36"/>
      <c r="LW65" s="36"/>
      <c r="LX65" s="36"/>
      <c r="LY65" s="36"/>
      <c r="LZ65" s="36"/>
      <c r="MA65" s="36"/>
      <c r="MB65" s="36"/>
      <c r="MC65" s="36"/>
      <c r="MD65" s="36"/>
      <c r="ME65" s="36"/>
      <c r="MF65" s="36"/>
      <c r="MG65" s="36"/>
      <c r="MH65" s="36"/>
      <c r="MI65" s="36"/>
      <c r="MJ65" s="36"/>
      <c r="MK65" s="36"/>
      <c r="ML65" s="36"/>
      <c r="MM65" s="36"/>
      <c r="MN65" s="36"/>
      <c r="MO65" s="36"/>
      <c r="MP65" s="36"/>
      <c r="MQ65" s="36"/>
      <c r="MR65" s="36"/>
      <c r="MS65" s="36"/>
      <c r="MT65" s="36"/>
      <c r="MU65" s="36"/>
      <c r="MV65" s="36"/>
      <c r="MW65" s="36"/>
      <c r="MX65" s="36"/>
      <c r="MY65" s="36"/>
      <c r="MZ65" s="36"/>
      <c r="NA65" s="36"/>
      <c r="NB65" s="36"/>
      <c r="NC65" s="36"/>
      <c r="ND65" s="36"/>
      <c r="NE65" s="36"/>
      <c r="NF65" s="36"/>
      <c r="NG65" s="36"/>
      <c r="NH65" s="36"/>
      <c r="NI65" s="36"/>
      <c r="NJ65" s="36"/>
      <c r="NK65" s="36"/>
      <c r="NL65" s="36"/>
      <c r="NM65" s="36"/>
      <c r="NN65" s="36"/>
      <c r="NO65" s="36"/>
      <c r="NP65" s="36"/>
      <c r="NQ65" s="36"/>
      <c r="NR65" s="36"/>
      <c r="NS65" s="36"/>
      <c r="NT65" s="36"/>
      <c r="NU65" s="36"/>
      <c r="NV65" s="36"/>
      <c r="NW65" s="36"/>
      <c r="NX65" s="36"/>
      <c r="NY65" s="36"/>
      <c r="NZ65" s="36"/>
      <c r="OA65" s="36"/>
      <c r="OB65" s="36"/>
      <c r="OC65" s="36"/>
      <c r="OD65" s="36"/>
      <c r="OE65" s="36"/>
      <c r="OF65" s="36"/>
      <c r="OG65" s="36"/>
      <c r="OH65" s="36"/>
      <c r="OI65" s="36"/>
      <c r="OJ65" s="36"/>
      <c r="OK65" s="36"/>
      <c r="OL65" s="36"/>
      <c r="OM65" s="36"/>
      <c r="ON65" s="36"/>
      <c r="OO65" s="36"/>
      <c r="OP65" s="36"/>
      <c r="OQ65" s="36"/>
      <c r="OR65" s="36"/>
      <c r="OS65" s="36"/>
      <c r="OT65" s="36"/>
      <c r="OU65" s="36"/>
      <c r="OV65" s="36"/>
      <c r="OW65" s="36"/>
      <c r="OX65" s="36"/>
      <c r="OY65" s="36"/>
      <c r="OZ65" s="36"/>
      <c r="PA65" s="36"/>
      <c r="PB65" s="36"/>
      <c r="PC65" s="36"/>
      <c r="PD65" s="36"/>
      <c r="PE65" s="36"/>
      <c r="PF65" s="36"/>
      <c r="PG65" s="36"/>
      <c r="PH65" s="36"/>
      <c r="PI65" s="36"/>
      <c r="PJ65" s="36"/>
      <c r="PK65" s="36"/>
      <c r="PL65" s="36"/>
      <c r="PM65" s="36"/>
      <c r="PN65" s="36"/>
      <c r="PO65" s="36"/>
      <c r="PP65" s="36"/>
      <c r="PQ65" s="36"/>
      <c r="PR65" s="36"/>
      <c r="PS65" s="36"/>
      <c r="PT65" s="36"/>
      <c r="PU65" s="36"/>
      <c r="PV65" s="36"/>
      <c r="PW65" s="36"/>
      <c r="PX65" s="36"/>
      <c r="PY65" s="36"/>
      <c r="PZ65" s="36"/>
      <c r="QA65" s="36"/>
      <c r="QB65" s="36"/>
      <c r="QC65" s="36"/>
      <c r="QD65" s="36"/>
      <c r="QE65" s="36"/>
      <c r="QF65" s="36"/>
      <c r="QG65" s="36"/>
      <c r="QH65" s="36"/>
      <c r="QI65" s="36"/>
      <c r="QJ65" s="36"/>
      <c r="QK65" s="36"/>
      <c r="QL65" s="36"/>
      <c r="QM65" s="36"/>
      <c r="QN65" s="36"/>
      <c r="QO65" s="36"/>
      <c r="QP65" s="36"/>
      <c r="QQ65" s="36"/>
      <c r="QR65" s="36"/>
      <c r="QS65" s="36"/>
      <c r="QT65" s="36"/>
      <c r="QU65" s="36"/>
      <c r="QV65" s="36"/>
      <c r="QW65" s="36"/>
      <c r="QX65" s="36"/>
      <c r="QY65" s="36"/>
      <c r="QZ65" s="36"/>
      <c r="RA65" s="36"/>
      <c r="RB65" s="36"/>
      <c r="RC65" s="36"/>
      <c r="RD65" s="36"/>
      <c r="RE65" s="36"/>
      <c r="RF65" s="36"/>
      <c r="RG65" s="36"/>
      <c r="RH65" s="36"/>
      <c r="RI65" s="36"/>
      <c r="RJ65" s="36"/>
      <c r="RK65" s="36"/>
      <c r="RL65" s="36"/>
      <c r="RM65" s="36"/>
      <c r="RN65" s="36"/>
      <c r="RO65" s="36"/>
      <c r="RP65" s="36"/>
      <c r="RQ65" s="36"/>
      <c r="RR65" s="36"/>
      <c r="RS65" s="36"/>
      <c r="RT65" s="36"/>
      <c r="RU65" s="36"/>
      <c r="RV65" s="36"/>
      <c r="RW65" s="36"/>
      <c r="RX65" s="36"/>
      <c r="RY65" s="36"/>
      <c r="RZ65" s="36"/>
      <c r="SA65" s="36"/>
      <c r="SB65" s="36"/>
      <c r="SC65" s="36"/>
      <c r="SD65" s="36"/>
      <c r="SE65" s="36"/>
      <c r="SF65" s="36"/>
      <c r="SG65" s="36"/>
      <c r="SH65" s="36"/>
      <c r="SI65" s="36"/>
      <c r="SJ65" s="36"/>
      <c r="SK65" s="36"/>
      <c r="SL65" s="36"/>
      <c r="SM65" s="36"/>
      <c r="SN65" s="36"/>
      <c r="SO65" s="36"/>
      <c r="SP65" s="36"/>
      <c r="SQ65" s="36"/>
      <c r="SR65" s="36"/>
      <c r="SS65" s="36"/>
      <c r="ST65" s="36"/>
      <c r="SU65" s="36"/>
      <c r="SV65" s="36"/>
      <c r="SW65" s="36"/>
      <c r="SX65" s="36"/>
      <c r="SY65" s="36"/>
      <c r="SZ65" s="36"/>
      <c r="TA65" s="36"/>
      <c r="TB65" s="36"/>
      <c r="TC65" s="36"/>
      <c r="TD65" s="36"/>
      <c r="TE65" s="36"/>
    </row>
    <row r="66" spans="1:525" s="42" customFormat="1" ht="24.75" customHeight="1" x14ac:dyDescent="0.25">
      <c r="A66" s="38" t="s">
        <v>45</v>
      </c>
      <c r="B66" s="39" t="str">
        <f>'дод 6'!A74</f>
        <v>6030</v>
      </c>
      <c r="C66" s="39" t="str">
        <f>'дод 6'!B74</f>
        <v>0620</v>
      </c>
      <c r="D66" s="43" t="str">
        <f>'дод 6'!C74</f>
        <v>Організація благоустрою населених пунктів</v>
      </c>
      <c r="E66" s="5">
        <f t="shared" ref="E66:E73" si="152">F66+I66</f>
        <v>233320000</v>
      </c>
      <c r="F66" s="5">
        <f>261435000-500000-1000000+3100000-20000000-14715000+5000000-200000-870000</f>
        <v>232250000</v>
      </c>
      <c r="G66" s="5"/>
      <c r="H66" s="5">
        <f>43000000+380000</f>
        <v>43380000</v>
      </c>
      <c r="I66" s="5">
        <f>200000+870000</f>
        <v>1070000</v>
      </c>
      <c r="J66" s="5">
        <f t="shared" ref="J66:J74" si="153">L66+O66</f>
        <v>0</v>
      </c>
      <c r="K66" s="5"/>
      <c r="L66" s="5"/>
      <c r="M66" s="5"/>
      <c r="N66" s="5"/>
      <c r="O66" s="5"/>
      <c r="P66" s="5">
        <f t="shared" ref="P66:P74" si="154">E66+J66</f>
        <v>233320000</v>
      </c>
      <c r="Q66" s="129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  <c r="IW66" s="41"/>
      <c r="IX66" s="41"/>
      <c r="IY66" s="41"/>
      <c r="IZ66" s="41"/>
      <c r="JA66" s="41"/>
      <c r="JB66" s="41"/>
      <c r="JC66" s="41"/>
      <c r="JD66" s="41"/>
      <c r="JE66" s="41"/>
      <c r="JF66" s="41"/>
      <c r="JG66" s="41"/>
      <c r="JH66" s="41"/>
      <c r="JI66" s="41"/>
      <c r="JJ66" s="41"/>
      <c r="JK66" s="41"/>
      <c r="JL66" s="41"/>
      <c r="JM66" s="41"/>
      <c r="JN66" s="41"/>
      <c r="JO66" s="41"/>
      <c r="JP66" s="41"/>
      <c r="JQ66" s="41"/>
      <c r="JR66" s="41"/>
      <c r="JS66" s="41"/>
      <c r="JT66" s="41"/>
      <c r="JU66" s="41"/>
      <c r="JV66" s="41"/>
      <c r="JW66" s="41"/>
      <c r="JX66" s="41"/>
      <c r="JY66" s="41"/>
      <c r="JZ66" s="41"/>
      <c r="KA66" s="41"/>
      <c r="KB66" s="41"/>
      <c r="KC66" s="41"/>
      <c r="KD66" s="41"/>
      <c r="KE66" s="41"/>
      <c r="KF66" s="41"/>
      <c r="KG66" s="41"/>
      <c r="KH66" s="41"/>
      <c r="KI66" s="41"/>
      <c r="KJ66" s="41"/>
      <c r="KK66" s="41"/>
      <c r="KL66" s="41"/>
      <c r="KM66" s="41"/>
      <c r="KN66" s="41"/>
      <c r="KO66" s="41"/>
      <c r="KP66" s="41"/>
      <c r="KQ66" s="41"/>
      <c r="KR66" s="41"/>
      <c r="KS66" s="41"/>
      <c r="KT66" s="41"/>
      <c r="KU66" s="41"/>
      <c r="KV66" s="41"/>
      <c r="KW66" s="41"/>
      <c r="KX66" s="41"/>
      <c r="KY66" s="41"/>
      <c r="KZ66" s="41"/>
      <c r="LA66" s="41"/>
      <c r="LB66" s="41"/>
      <c r="LC66" s="41"/>
      <c r="LD66" s="41"/>
      <c r="LE66" s="41"/>
      <c r="LF66" s="41"/>
      <c r="LG66" s="41"/>
      <c r="LH66" s="41"/>
      <c r="LI66" s="41"/>
      <c r="LJ66" s="41"/>
      <c r="LK66" s="41"/>
      <c r="LL66" s="41"/>
      <c r="LM66" s="41"/>
      <c r="LN66" s="41"/>
      <c r="LO66" s="41"/>
      <c r="LP66" s="41"/>
      <c r="LQ66" s="41"/>
      <c r="LR66" s="41"/>
      <c r="LS66" s="41"/>
      <c r="LT66" s="41"/>
      <c r="LU66" s="41"/>
      <c r="LV66" s="41"/>
      <c r="LW66" s="41"/>
      <c r="LX66" s="41"/>
      <c r="LY66" s="41"/>
      <c r="LZ66" s="41"/>
      <c r="MA66" s="41"/>
      <c r="MB66" s="41"/>
      <c r="MC66" s="41"/>
      <c r="MD66" s="41"/>
      <c r="ME66" s="41"/>
      <c r="MF66" s="41"/>
      <c r="MG66" s="41"/>
      <c r="MH66" s="41"/>
      <c r="MI66" s="41"/>
      <c r="MJ66" s="41"/>
      <c r="MK66" s="41"/>
      <c r="ML66" s="41"/>
      <c r="MM66" s="41"/>
      <c r="MN66" s="41"/>
      <c r="MO66" s="41"/>
      <c r="MP66" s="41"/>
      <c r="MQ66" s="41"/>
      <c r="MR66" s="41"/>
      <c r="MS66" s="41"/>
      <c r="MT66" s="41"/>
      <c r="MU66" s="41"/>
      <c r="MV66" s="41"/>
      <c r="MW66" s="41"/>
      <c r="MX66" s="41"/>
      <c r="MY66" s="41"/>
      <c r="MZ66" s="41"/>
      <c r="NA66" s="41"/>
      <c r="NB66" s="41"/>
      <c r="NC66" s="41"/>
      <c r="ND66" s="41"/>
      <c r="NE66" s="41"/>
      <c r="NF66" s="41"/>
      <c r="NG66" s="41"/>
      <c r="NH66" s="41"/>
      <c r="NI66" s="41"/>
      <c r="NJ66" s="41"/>
      <c r="NK66" s="41"/>
      <c r="NL66" s="41"/>
      <c r="NM66" s="41"/>
      <c r="NN66" s="41"/>
      <c r="NO66" s="41"/>
      <c r="NP66" s="41"/>
      <c r="NQ66" s="41"/>
      <c r="NR66" s="41"/>
      <c r="NS66" s="41"/>
      <c r="NT66" s="41"/>
      <c r="NU66" s="41"/>
      <c r="NV66" s="41"/>
      <c r="NW66" s="41"/>
      <c r="NX66" s="41"/>
      <c r="NY66" s="41"/>
      <c r="NZ66" s="41"/>
      <c r="OA66" s="41"/>
      <c r="OB66" s="41"/>
      <c r="OC66" s="41"/>
      <c r="OD66" s="41"/>
      <c r="OE66" s="41"/>
      <c r="OF66" s="41"/>
      <c r="OG66" s="41"/>
      <c r="OH66" s="41"/>
      <c r="OI66" s="41"/>
      <c r="OJ66" s="41"/>
      <c r="OK66" s="41"/>
      <c r="OL66" s="41"/>
      <c r="OM66" s="41"/>
      <c r="ON66" s="41"/>
      <c r="OO66" s="41"/>
      <c r="OP66" s="41"/>
      <c r="OQ66" s="41"/>
      <c r="OR66" s="41"/>
      <c r="OS66" s="41"/>
      <c r="OT66" s="41"/>
      <c r="OU66" s="41"/>
      <c r="OV66" s="41"/>
      <c r="OW66" s="41"/>
      <c r="OX66" s="41"/>
      <c r="OY66" s="41"/>
      <c r="OZ66" s="41"/>
      <c r="PA66" s="41"/>
      <c r="PB66" s="41"/>
      <c r="PC66" s="41"/>
      <c r="PD66" s="41"/>
      <c r="PE66" s="41"/>
      <c r="PF66" s="41"/>
      <c r="PG66" s="41"/>
      <c r="PH66" s="41"/>
      <c r="PI66" s="41"/>
      <c r="PJ66" s="41"/>
      <c r="PK66" s="41"/>
      <c r="PL66" s="41"/>
      <c r="PM66" s="41"/>
      <c r="PN66" s="41"/>
      <c r="PO66" s="41"/>
      <c r="PP66" s="41"/>
      <c r="PQ66" s="41"/>
      <c r="PR66" s="41"/>
      <c r="PS66" s="41"/>
      <c r="PT66" s="41"/>
      <c r="PU66" s="41"/>
      <c r="PV66" s="41"/>
      <c r="PW66" s="41"/>
      <c r="PX66" s="41"/>
      <c r="PY66" s="41"/>
      <c r="PZ66" s="41"/>
      <c r="QA66" s="41"/>
      <c r="QB66" s="41"/>
      <c r="QC66" s="41"/>
      <c r="QD66" s="41"/>
      <c r="QE66" s="41"/>
      <c r="QF66" s="41"/>
      <c r="QG66" s="41"/>
      <c r="QH66" s="41"/>
      <c r="QI66" s="41"/>
      <c r="QJ66" s="41"/>
      <c r="QK66" s="41"/>
      <c r="QL66" s="41"/>
      <c r="QM66" s="41"/>
      <c r="QN66" s="41"/>
      <c r="QO66" s="41"/>
      <c r="QP66" s="41"/>
      <c r="QQ66" s="41"/>
      <c r="QR66" s="41"/>
      <c r="QS66" s="41"/>
      <c r="QT66" s="41"/>
      <c r="QU66" s="41"/>
      <c r="QV66" s="41"/>
      <c r="QW66" s="41"/>
      <c r="QX66" s="41"/>
      <c r="QY66" s="41"/>
      <c r="QZ66" s="41"/>
      <c r="RA66" s="41"/>
      <c r="RB66" s="41"/>
      <c r="RC66" s="41"/>
      <c r="RD66" s="41"/>
      <c r="RE66" s="41"/>
      <c r="RF66" s="41"/>
      <c r="RG66" s="41"/>
      <c r="RH66" s="41"/>
      <c r="RI66" s="41"/>
      <c r="RJ66" s="41"/>
      <c r="RK66" s="41"/>
      <c r="RL66" s="41"/>
      <c r="RM66" s="41"/>
      <c r="RN66" s="41"/>
      <c r="RO66" s="41"/>
      <c r="RP66" s="41"/>
      <c r="RQ66" s="41"/>
      <c r="RR66" s="41"/>
      <c r="RS66" s="41"/>
      <c r="RT66" s="41"/>
      <c r="RU66" s="41"/>
      <c r="RV66" s="41"/>
      <c r="RW66" s="41"/>
      <c r="RX66" s="41"/>
      <c r="RY66" s="41"/>
      <c r="RZ66" s="41"/>
      <c r="SA66" s="41"/>
      <c r="SB66" s="41"/>
      <c r="SC66" s="41"/>
      <c r="SD66" s="41"/>
      <c r="SE66" s="41"/>
      <c r="SF66" s="41"/>
      <c r="SG66" s="41"/>
      <c r="SH66" s="41"/>
      <c r="SI66" s="41"/>
      <c r="SJ66" s="41"/>
      <c r="SK66" s="41"/>
      <c r="SL66" s="41"/>
      <c r="SM66" s="41"/>
      <c r="SN66" s="41"/>
      <c r="SO66" s="41"/>
      <c r="SP66" s="41"/>
      <c r="SQ66" s="41"/>
      <c r="SR66" s="41"/>
      <c r="SS66" s="41"/>
      <c r="ST66" s="41"/>
      <c r="SU66" s="41"/>
      <c r="SV66" s="41"/>
      <c r="SW66" s="41"/>
      <c r="SX66" s="41"/>
      <c r="SY66" s="41"/>
      <c r="SZ66" s="41"/>
      <c r="TA66" s="41"/>
      <c r="TB66" s="41"/>
      <c r="TC66" s="41"/>
      <c r="TD66" s="41"/>
      <c r="TE66" s="41"/>
    </row>
    <row r="67" spans="1:525" s="42" customFormat="1" ht="15.75" x14ac:dyDescent="0.25">
      <c r="A67" s="38"/>
      <c r="B67" s="39"/>
      <c r="C67" s="38"/>
      <c r="D67" s="43" t="s">
        <v>191</v>
      </c>
      <c r="E67" s="5">
        <f t="shared" si="152"/>
        <v>10000000</v>
      </c>
      <c r="F67" s="5">
        <v>10000000</v>
      </c>
      <c r="G67" s="5"/>
      <c r="H67" s="5"/>
      <c r="I67" s="5"/>
      <c r="J67" s="5">
        <f t="shared" si="153"/>
        <v>0</v>
      </c>
      <c r="K67" s="5"/>
      <c r="L67" s="5"/>
      <c r="M67" s="5"/>
      <c r="N67" s="5"/>
      <c r="O67" s="5"/>
      <c r="P67" s="5">
        <f t="shared" si="154"/>
        <v>10000000</v>
      </c>
      <c r="Q67" s="189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  <c r="IW67" s="41"/>
      <c r="IX67" s="41"/>
      <c r="IY67" s="41"/>
      <c r="IZ67" s="41"/>
      <c r="JA67" s="41"/>
      <c r="JB67" s="41"/>
      <c r="JC67" s="41"/>
      <c r="JD67" s="41"/>
      <c r="JE67" s="41"/>
      <c r="JF67" s="41"/>
      <c r="JG67" s="41"/>
      <c r="JH67" s="41"/>
      <c r="JI67" s="41"/>
      <c r="JJ67" s="41"/>
      <c r="JK67" s="41"/>
      <c r="JL67" s="41"/>
      <c r="JM67" s="41"/>
      <c r="JN67" s="41"/>
      <c r="JO67" s="41"/>
      <c r="JP67" s="41"/>
      <c r="JQ67" s="41"/>
      <c r="JR67" s="41"/>
      <c r="JS67" s="41"/>
      <c r="JT67" s="41"/>
      <c r="JU67" s="41"/>
      <c r="JV67" s="41"/>
      <c r="JW67" s="41"/>
      <c r="JX67" s="41"/>
      <c r="JY67" s="41"/>
      <c r="JZ67" s="41"/>
      <c r="KA67" s="41"/>
      <c r="KB67" s="41"/>
      <c r="KC67" s="41"/>
      <c r="KD67" s="41"/>
      <c r="KE67" s="41"/>
      <c r="KF67" s="41"/>
      <c r="KG67" s="41"/>
      <c r="KH67" s="41"/>
      <c r="KI67" s="41"/>
      <c r="KJ67" s="41"/>
      <c r="KK67" s="41"/>
      <c r="KL67" s="41"/>
      <c r="KM67" s="41"/>
      <c r="KN67" s="41"/>
      <c r="KO67" s="41"/>
      <c r="KP67" s="41"/>
      <c r="KQ67" s="41"/>
      <c r="KR67" s="41"/>
      <c r="KS67" s="41"/>
      <c r="KT67" s="41"/>
      <c r="KU67" s="41"/>
      <c r="KV67" s="41"/>
      <c r="KW67" s="41"/>
      <c r="KX67" s="41"/>
      <c r="KY67" s="41"/>
      <c r="KZ67" s="41"/>
      <c r="LA67" s="41"/>
      <c r="LB67" s="41"/>
      <c r="LC67" s="41"/>
      <c r="LD67" s="41"/>
      <c r="LE67" s="41"/>
      <c r="LF67" s="41"/>
      <c r="LG67" s="41"/>
      <c r="LH67" s="41"/>
      <c r="LI67" s="41"/>
      <c r="LJ67" s="41"/>
      <c r="LK67" s="41"/>
      <c r="LL67" s="41"/>
      <c r="LM67" s="41"/>
      <c r="LN67" s="41"/>
      <c r="LO67" s="41"/>
      <c r="LP67" s="41"/>
      <c r="LQ67" s="41"/>
      <c r="LR67" s="41"/>
      <c r="LS67" s="41"/>
      <c r="LT67" s="41"/>
      <c r="LU67" s="41"/>
      <c r="LV67" s="41"/>
      <c r="LW67" s="41"/>
      <c r="LX67" s="41"/>
      <c r="LY67" s="41"/>
      <c r="LZ67" s="41"/>
      <c r="MA67" s="41"/>
      <c r="MB67" s="41"/>
      <c r="MC67" s="41"/>
      <c r="MD67" s="41"/>
      <c r="ME67" s="41"/>
      <c r="MF67" s="41"/>
      <c r="MG67" s="41"/>
      <c r="MH67" s="41"/>
      <c r="MI67" s="41"/>
      <c r="MJ67" s="41"/>
      <c r="MK67" s="41"/>
      <c r="ML67" s="41"/>
      <c r="MM67" s="41"/>
      <c r="MN67" s="41"/>
      <c r="MO67" s="41"/>
      <c r="MP67" s="41"/>
      <c r="MQ67" s="41"/>
      <c r="MR67" s="41"/>
      <c r="MS67" s="41"/>
      <c r="MT67" s="41"/>
      <c r="MU67" s="41"/>
      <c r="MV67" s="41"/>
      <c r="MW67" s="41"/>
      <c r="MX67" s="41"/>
      <c r="MY67" s="41"/>
      <c r="MZ67" s="41"/>
      <c r="NA67" s="41"/>
      <c r="NB67" s="41"/>
      <c r="NC67" s="41"/>
      <c r="ND67" s="41"/>
      <c r="NE67" s="41"/>
      <c r="NF67" s="41"/>
      <c r="NG67" s="41"/>
      <c r="NH67" s="41"/>
      <c r="NI67" s="41"/>
      <c r="NJ67" s="41"/>
      <c r="NK67" s="41"/>
      <c r="NL67" s="41"/>
      <c r="NM67" s="41"/>
      <c r="NN67" s="41"/>
      <c r="NO67" s="41"/>
      <c r="NP67" s="41"/>
      <c r="NQ67" s="41"/>
      <c r="NR67" s="41"/>
      <c r="NS67" s="41"/>
      <c r="NT67" s="41"/>
      <c r="NU67" s="41"/>
      <c r="NV67" s="41"/>
      <c r="NW67" s="41"/>
      <c r="NX67" s="41"/>
      <c r="NY67" s="41"/>
      <c r="NZ67" s="41"/>
      <c r="OA67" s="41"/>
      <c r="OB67" s="41"/>
      <c r="OC67" s="41"/>
      <c r="OD67" s="41"/>
      <c r="OE67" s="41"/>
      <c r="OF67" s="41"/>
      <c r="OG67" s="41"/>
      <c r="OH67" s="41"/>
      <c r="OI67" s="41"/>
      <c r="OJ67" s="41"/>
      <c r="OK67" s="41"/>
      <c r="OL67" s="41"/>
      <c r="OM67" s="41"/>
      <c r="ON67" s="41"/>
      <c r="OO67" s="41"/>
      <c r="OP67" s="41"/>
      <c r="OQ67" s="41"/>
      <c r="OR67" s="41"/>
      <c r="OS67" s="41"/>
      <c r="OT67" s="41"/>
      <c r="OU67" s="41"/>
      <c r="OV67" s="41"/>
      <c r="OW67" s="41"/>
      <c r="OX67" s="41"/>
      <c r="OY67" s="41"/>
      <c r="OZ67" s="41"/>
      <c r="PA67" s="41"/>
      <c r="PB67" s="41"/>
      <c r="PC67" s="41"/>
      <c r="PD67" s="41"/>
      <c r="PE67" s="41"/>
      <c r="PF67" s="41"/>
      <c r="PG67" s="41"/>
      <c r="PH67" s="41"/>
      <c r="PI67" s="41"/>
      <c r="PJ67" s="41"/>
      <c r="PK67" s="41"/>
      <c r="PL67" s="41"/>
      <c r="PM67" s="41"/>
      <c r="PN67" s="41"/>
      <c r="PO67" s="41"/>
      <c r="PP67" s="41"/>
      <c r="PQ67" s="41"/>
      <c r="PR67" s="41"/>
      <c r="PS67" s="41"/>
      <c r="PT67" s="41"/>
      <c r="PU67" s="41"/>
      <c r="PV67" s="41"/>
      <c r="PW67" s="41"/>
      <c r="PX67" s="41"/>
      <c r="PY67" s="41"/>
      <c r="PZ67" s="41"/>
      <c r="QA67" s="41"/>
      <c r="QB67" s="41"/>
      <c r="QC67" s="41"/>
      <c r="QD67" s="41"/>
      <c r="QE67" s="41"/>
      <c r="QF67" s="41"/>
      <c r="QG67" s="41"/>
      <c r="QH67" s="41"/>
      <c r="QI67" s="41"/>
      <c r="QJ67" s="41"/>
      <c r="QK67" s="41"/>
      <c r="QL67" s="41"/>
      <c r="QM67" s="41"/>
      <c r="QN67" s="41"/>
      <c r="QO67" s="41"/>
      <c r="QP67" s="41"/>
      <c r="QQ67" s="41"/>
      <c r="QR67" s="41"/>
      <c r="QS67" s="41"/>
      <c r="QT67" s="41"/>
      <c r="QU67" s="41"/>
      <c r="QV67" s="41"/>
      <c r="QW67" s="41"/>
      <c r="QX67" s="41"/>
      <c r="QY67" s="41"/>
      <c r="QZ67" s="41"/>
      <c r="RA67" s="41"/>
      <c r="RB67" s="41"/>
      <c r="RC67" s="41"/>
      <c r="RD67" s="41"/>
      <c r="RE67" s="41"/>
      <c r="RF67" s="41"/>
      <c r="RG67" s="41"/>
      <c r="RH67" s="41"/>
      <c r="RI67" s="41"/>
      <c r="RJ67" s="41"/>
      <c r="RK67" s="41"/>
      <c r="RL67" s="41"/>
      <c r="RM67" s="41"/>
      <c r="RN67" s="41"/>
      <c r="RO67" s="41"/>
      <c r="RP67" s="41"/>
      <c r="RQ67" s="41"/>
      <c r="RR67" s="41"/>
      <c r="RS67" s="41"/>
      <c r="RT67" s="41"/>
      <c r="RU67" s="41"/>
      <c r="RV67" s="41"/>
      <c r="RW67" s="41"/>
      <c r="RX67" s="41"/>
      <c r="RY67" s="41"/>
      <c r="RZ67" s="41"/>
      <c r="SA67" s="41"/>
      <c r="SB67" s="41"/>
      <c r="SC67" s="41"/>
      <c r="SD67" s="41"/>
      <c r="SE67" s="41"/>
      <c r="SF67" s="41"/>
      <c r="SG67" s="41"/>
      <c r="SH67" s="41"/>
      <c r="SI67" s="41"/>
      <c r="SJ67" s="41"/>
      <c r="SK67" s="41"/>
      <c r="SL67" s="41"/>
      <c r="SM67" s="41"/>
      <c r="SN67" s="41"/>
      <c r="SO67" s="41"/>
      <c r="SP67" s="41"/>
      <c r="SQ67" s="41"/>
      <c r="SR67" s="41"/>
      <c r="SS67" s="41"/>
      <c r="ST67" s="41"/>
      <c r="SU67" s="41"/>
      <c r="SV67" s="41"/>
      <c r="SW67" s="41"/>
      <c r="SX67" s="41"/>
      <c r="SY67" s="41"/>
      <c r="SZ67" s="41"/>
      <c r="TA67" s="41"/>
      <c r="TB67" s="41"/>
      <c r="TC67" s="41"/>
      <c r="TD67" s="41"/>
      <c r="TE67" s="41"/>
    </row>
    <row r="68" spans="1:525" s="42" customFormat="1" ht="15.75" x14ac:dyDescent="0.25">
      <c r="A68" s="38"/>
      <c r="B68" s="39"/>
      <c r="C68" s="38"/>
      <c r="D68" s="43" t="s">
        <v>192</v>
      </c>
      <c r="E68" s="5">
        <f>SUM(E66:E67)</f>
        <v>243320000</v>
      </c>
      <c r="F68" s="5">
        <f t="shared" ref="F68" si="155">SUM(F66:F67)</f>
        <v>242250000</v>
      </c>
      <c r="G68" s="5">
        <f t="shared" ref="G68" si="156">SUM(G66:G67)</f>
        <v>0</v>
      </c>
      <c r="H68" s="5">
        <f t="shared" ref="H68" si="157">SUM(H66:H67)</f>
        <v>43380000</v>
      </c>
      <c r="I68" s="5">
        <f t="shared" ref="I68" si="158">SUM(I66:I67)</f>
        <v>1070000</v>
      </c>
      <c r="J68" s="5">
        <f t="shared" ref="J68" si="159">SUM(J66:J67)</f>
        <v>0</v>
      </c>
      <c r="K68" s="5">
        <f t="shared" ref="K68" si="160">SUM(K66:K67)</f>
        <v>0</v>
      </c>
      <c r="L68" s="5">
        <f t="shared" ref="L68" si="161">SUM(L66:L67)</f>
        <v>0</v>
      </c>
      <c r="M68" s="5">
        <f t="shared" ref="M68" si="162">SUM(M66:M67)</f>
        <v>0</v>
      </c>
      <c r="N68" s="5">
        <f t="shared" ref="N68" si="163">SUM(N66:N67)</f>
        <v>0</v>
      </c>
      <c r="O68" s="5">
        <f t="shared" ref="O68" si="164">SUM(O66:O67)</f>
        <v>0</v>
      </c>
      <c r="P68" s="5">
        <f t="shared" ref="P68" si="165">SUM(P66:P67)</f>
        <v>243320000</v>
      </c>
      <c r="Q68" s="189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  <c r="IW68" s="41"/>
      <c r="IX68" s="41"/>
      <c r="IY68" s="41"/>
      <c r="IZ68" s="41"/>
      <c r="JA68" s="41"/>
      <c r="JB68" s="41"/>
      <c r="JC68" s="41"/>
      <c r="JD68" s="41"/>
      <c r="JE68" s="41"/>
      <c r="JF68" s="41"/>
      <c r="JG68" s="41"/>
      <c r="JH68" s="41"/>
      <c r="JI68" s="41"/>
      <c r="JJ68" s="41"/>
      <c r="JK68" s="41"/>
      <c r="JL68" s="41"/>
      <c r="JM68" s="41"/>
      <c r="JN68" s="41"/>
      <c r="JO68" s="41"/>
      <c r="JP68" s="41"/>
      <c r="JQ68" s="41"/>
      <c r="JR68" s="41"/>
      <c r="JS68" s="41"/>
      <c r="JT68" s="41"/>
      <c r="JU68" s="41"/>
      <c r="JV68" s="41"/>
      <c r="JW68" s="41"/>
      <c r="JX68" s="41"/>
      <c r="JY68" s="41"/>
      <c r="JZ68" s="41"/>
      <c r="KA68" s="41"/>
      <c r="KB68" s="41"/>
      <c r="KC68" s="41"/>
      <c r="KD68" s="41"/>
      <c r="KE68" s="41"/>
      <c r="KF68" s="41"/>
      <c r="KG68" s="41"/>
      <c r="KH68" s="41"/>
      <c r="KI68" s="41"/>
      <c r="KJ68" s="41"/>
      <c r="KK68" s="41"/>
      <c r="KL68" s="41"/>
      <c r="KM68" s="41"/>
      <c r="KN68" s="41"/>
      <c r="KO68" s="41"/>
      <c r="KP68" s="41"/>
      <c r="KQ68" s="41"/>
      <c r="KR68" s="41"/>
      <c r="KS68" s="41"/>
      <c r="KT68" s="41"/>
      <c r="KU68" s="41"/>
      <c r="KV68" s="41"/>
      <c r="KW68" s="41"/>
      <c r="KX68" s="41"/>
      <c r="KY68" s="41"/>
      <c r="KZ68" s="41"/>
      <c r="LA68" s="41"/>
      <c r="LB68" s="41"/>
      <c r="LC68" s="41"/>
      <c r="LD68" s="41"/>
      <c r="LE68" s="41"/>
      <c r="LF68" s="41"/>
      <c r="LG68" s="41"/>
      <c r="LH68" s="41"/>
      <c r="LI68" s="41"/>
      <c r="LJ68" s="41"/>
      <c r="LK68" s="41"/>
      <c r="LL68" s="41"/>
      <c r="LM68" s="41"/>
      <c r="LN68" s="41"/>
      <c r="LO68" s="41"/>
      <c r="LP68" s="41"/>
      <c r="LQ68" s="41"/>
      <c r="LR68" s="41"/>
      <c r="LS68" s="41"/>
      <c r="LT68" s="41"/>
      <c r="LU68" s="41"/>
      <c r="LV68" s="41"/>
      <c r="LW68" s="41"/>
      <c r="LX68" s="41"/>
      <c r="LY68" s="41"/>
      <c r="LZ68" s="41"/>
      <c r="MA68" s="41"/>
      <c r="MB68" s="41"/>
      <c r="MC68" s="41"/>
      <c r="MD68" s="41"/>
      <c r="ME68" s="41"/>
      <c r="MF68" s="41"/>
      <c r="MG68" s="41"/>
      <c r="MH68" s="41"/>
      <c r="MI68" s="41"/>
      <c r="MJ68" s="41"/>
      <c r="MK68" s="41"/>
      <c r="ML68" s="41"/>
      <c r="MM68" s="41"/>
      <c r="MN68" s="41"/>
      <c r="MO68" s="41"/>
      <c r="MP68" s="41"/>
      <c r="MQ68" s="41"/>
      <c r="MR68" s="41"/>
      <c r="MS68" s="41"/>
      <c r="MT68" s="41"/>
      <c r="MU68" s="41"/>
      <c r="MV68" s="41"/>
      <c r="MW68" s="41"/>
      <c r="MX68" s="41"/>
      <c r="MY68" s="41"/>
      <c r="MZ68" s="41"/>
      <c r="NA68" s="41"/>
      <c r="NB68" s="41"/>
      <c r="NC68" s="41"/>
      <c r="ND68" s="41"/>
      <c r="NE68" s="41"/>
      <c r="NF68" s="41"/>
      <c r="NG68" s="41"/>
      <c r="NH68" s="41"/>
      <c r="NI68" s="41"/>
      <c r="NJ68" s="41"/>
      <c r="NK68" s="41"/>
      <c r="NL68" s="41"/>
      <c r="NM68" s="41"/>
      <c r="NN68" s="41"/>
      <c r="NO68" s="41"/>
      <c r="NP68" s="41"/>
      <c r="NQ68" s="41"/>
      <c r="NR68" s="41"/>
      <c r="NS68" s="41"/>
      <c r="NT68" s="41"/>
      <c r="NU68" s="41"/>
      <c r="NV68" s="41"/>
      <c r="NW68" s="41"/>
      <c r="NX68" s="41"/>
      <c r="NY68" s="41"/>
      <c r="NZ68" s="41"/>
      <c r="OA68" s="41"/>
      <c r="OB68" s="41"/>
      <c r="OC68" s="41"/>
      <c r="OD68" s="41"/>
      <c r="OE68" s="41"/>
      <c r="OF68" s="41"/>
      <c r="OG68" s="41"/>
      <c r="OH68" s="41"/>
      <c r="OI68" s="41"/>
      <c r="OJ68" s="41"/>
      <c r="OK68" s="41"/>
      <c r="OL68" s="41"/>
      <c r="OM68" s="41"/>
      <c r="ON68" s="41"/>
      <c r="OO68" s="41"/>
      <c r="OP68" s="41"/>
      <c r="OQ68" s="41"/>
      <c r="OR68" s="41"/>
      <c r="OS68" s="41"/>
      <c r="OT68" s="41"/>
      <c r="OU68" s="41"/>
      <c r="OV68" s="41"/>
      <c r="OW68" s="41"/>
      <c r="OX68" s="41"/>
      <c r="OY68" s="41"/>
      <c r="OZ68" s="41"/>
      <c r="PA68" s="41"/>
      <c r="PB68" s="41"/>
      <c r="PC68" s="41"/>
      <c r="PD68" s="41"/>
      <c r="PE68" s="41"/>
      <c r="PF68" s="41"/>
      <c r="PG68" s="41"/>
      <c r="PH68" s="41"/>
      <c r="PI68" s="41"/>
      <c r="PJ68" s="41"/>
      <c r="PK68" s="41"/>
      <c r="PL68" s="41"/>
      <c r="PM68" s="41"/>
      <c r="PN68" s="41"/>
      <c r="PO68" s="41"/>
      <c r="PP68" s="41"/>
      <c r="PQ68" s="41"/>
      <c r="PR68" s="41"/>
      <c r="PS68" s="41"/>
      <c r="PT68" s="41"/>
      <c r="PU68" s="41"/>
      <c r="PV68" s="41"/>
      <c r="PW68" s="41"/>
      <c r="PX68" s="41"/>
      <c r="PY68" s="41"/>
      <c r="PZ68" s="41"/>
      <c r="QA68" s="41"/>
      <c r="QB68" s="41"/>
      <c r="QC68" s="41"/>
      <c r="QD68" s="41"/>
      <c r="QE68" s="41"/>
      <c r="QF68" s="41"/>
      <c r="QG68" s="41"/>
      <c r="QH68" s="41"/>
      <c r="QI68" s="41"/>
      <c r="QJ68" s="41"/>
      <c r="QK68" s="41"/>
      <c r="QL68" s="41"/>
      <c r="QM68" s="41"/>
      <c r="QN68" s="41"/>
      <c r="QO68" s="41"/>
      <c r="QP68" s="41"/>
      <c r="QQ68" s="41"/>
      <c r="QR68" s="41"/>
      <c r="QS68" s="41"/>
      <c r="QT68" s="41"/>
      <c r="QU68" s="41"/>
      <c r="QV68" s="41"/>
      <c r="QW68" s="41"/>
      <c r="QX68" s="41"/>
      <c r="QY68" s="41"/>
      <c r="QZ68" s="41"/>
      <c r="RA68" s="41"/>
      <c r="RB68" s="41"/>
      <c r="RC68" s="41"/>
      <c r="RD68" s="41"/>
      <c r="RE68" s="41"/>
      <c r="RF68" s="41"/>
      <c r="RG68" s="41"/>
      <c r="RH68" s="41"/>
      <c r="RI68" s="41"/>
      <c r="RJ68" s="41"/>
      <c r="RK68" s="41"/>
      <c r="RL68" s="41"/>
      <c r="RM68" s="41"/>
      <c r="RN68" s="41"/>
      <c r="RO68" s="41"/>
      <c r="RP68" s="41"/>
      <c r="RQ68" s="41"/>
      <c r="RR68" s="41"/>
      <c r="RS68" s="41"/>
      <c r="RT68" s="41"/>
      <c r="RU68" s="41"/>
      <c r="RV68" s="41"/>
      <c r="RW68" s="41"/>
      <c r="RX68" s="41"/>
      <c r="RY68" s="41"/>
      <c r="RZ68" s="41"/>
      <c r="SA68" s="41"/>
      <c r="SB68" s="41"/>
      <c r="SC68" s="41"/>
      <c r="SD68" s="41"/>
      <c r="SE68" s="41"/>
      <c r="SF68" s="41"/>
      <c r="SG68" s="41"/>
      <c r="SH68" s="41"/>
      <c r="SI68" s="41"/>
      <c r="SJ68" s="41"/>
      <c r="SK68" s="41"/>
      <c r="SL68" s="41"/>
      <c r="SM68" s="41"/>
      <c r="SN68" s="41"/>
      <c r="SO68" s="41"/>
      <c r="SP68" s="41"/>
      <c r="SQ68" s="41"/>
      <c r="SR68" s="41"/>
      <c r="SS68" s="41"/>
      <c r="ST68" s="41"/>
      <c r="SU68" s="41"/>
      <c r="SV68" s="41"/>
      <c r="SW68" s="41"/>
      <c r="SX68" s="41"/>
      <c r="SY68" s="41"/>
      <c r="SZ68" s="41"/>
      <c r="TA68" s="41"/>
      <c r="TB68" s="41"/>
      <c r="TC68" s="41"/>
      <c r="TD68" s="41"/>
      <c r="TE68" s="41"/>
    </row>
    <row r="69" spans="1:525" s="42" customFormat="1" ht="30" customHeight="1" x14ac:dyDescent="0.25">
      <c r="A69" s="38" t="s">
        <v>59</v>
      </c>
      <c r="B69" s="39" t="str">
        <f>'дод 6'!A77</f>
        <v>6090</v>
      </c>
      <c r="C69" s="39" t="str">
        <f>'дод 6'!B77</f>
        <v>0640</v>
      </c>
      <c r="D69" s="43" t="str">
        <f>'дод 6'!C77</f>
        <v>Інша діяльність у сфері житлово-комунального господарства</v>
      </c>
      <c r="E69" s="5">
        <f t="shared" si="152"/>
        <v>8349120</v>
      </c>
      <c r="F69" s="5">
        <f>8549120-200000-920000</f>
        <v>7429120</v>
      </c>
      <c r="G69" s="5"/>
      <c r="H69" s="5">
        <v>5000</v>
      </c>
      <c r="I69" s="5">
        <v>920000</v>
      </c>
      <c r="J69" s="5">
        <f t="shared" ref="J69:J70" si="166">L69+O69</f>
        <v>0</v>
      </c>
      <c r="K69" s="5"/>
      <c r="L69" s="5"/>
      <c r="M69" s="5"/>
      <c r="N69" s="5"/>
      <c r="O69" s="5"/>
      <c r="P69" s="5">
        <f t="shared" si="154"/>
        <v>8349120</v>
      </c>
      <c r="Q69" s="129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  <c r="IW69" s="41"/>
      <c r="IX69" s="41"/>
      <c r="IY69" s="41"/>
      <c r="IZ69" s="41"/>
      <c r="JA69" s="41"/>
      <c r="JB69" s="41"/>
      <c r="JC69" s="41"/>
      <c r="JD69" s="41"/>
      <c r="JE69" s="41"/>
      <c r="JF69" s="41"/>
      <c r="JG69" s="41"/>
      <c r="JH69" s="41"/>
      <c r="JI69" s="41"/>
      <c r="JJ69" s="41"/>
      <c r="JK69" s="41"/>
      <c r="JL69" s="41"/>
      <c r="JM69" s="41"/>
      <c r="JN69" s="41"/>
      <c r="JO69" s="41"/>
      <c r="JP69" s="41"/>
      <c r="JQ69" s="41"/>
      <c r="JR69" s="41"/>
      <c r="JS69" s="41"/>
      <c r="JT69" s="41"/>
      <c r="JU69" s="41"/>
      <c r="JV69" s="41"/>
      <c r="JW69" s="41"/>
      <c r="JX69" s="41"/>
      <c r="JY69" s="41"/>
      <c r="JZ69" s="41"/>
      <c r="KA69" s="41"/>
      <c r="KB69" s="41"/>
      <c r="KC69" s="41"/>
      <c r="KD69" s="41"/>
      <c r="KE69" s="41"/>
      <c r="KF69" s="41"/>
      <c r="KG69" s="41"/>
      <c r="KH69" s="41"/>
      <c r="KI69" s="41"/>
      <c r="KJ69" s="41"/>
      <c r="KK69" s="41"/>
      <c r="KL69" s="41"/>
      <c r="KM69" s="41"/>
      <c r="KN69" s="41"/>
      <c r="KO69" s="41"/>
      <c r="KP69" s="41"/>
      <c r="KQ69" s="41"/>
      <c r="KR69" s="41"/>
      <c r="KS69" s="41"/>
      <c r="KT69" s="41"/>
      <c r="KU69" s="41"/>
      <c r="KV69" s="41"/>
      <c r="KW69" s="41"/>
      <c r="KX69" s="41"/>
      <c r="KY69" s="41"/>
      <c r="KZ69" s="41"/>
      <c r="LA69" s="41"/>
      <c r="LB69" s="41"/>
      <c r="LC69" s="41"/>
      <c r="LD69" s="41"/>
      <c r="LE69" s="41"/>
      <c r="LF69" s="41"/>
      <c r="LG69" s="41"/>
      <c r="LH69" s="41"/>
      <c r="LI69" s="41"/>
      <c r="LJ69" s="41"/>
      <c r="LK69" s="41"/>
      <c r="LL69" s="41"/>
      <c r="LM69" s="41"/>
      <c r="LN69" s="41"/>
      <c r="LO69" s="41"/>
      <c r="LP69" s="41"/>
      <c r="LQ69" s="41"/>
      <c r="LR69" s="41"/>
      <c r="LS69" s="41"/>
      <c r="LT69" s="41"/>
      <c r="LU69" s="41"/>
      <c r="LV69" s="41"/>
      <c r="LW69" s="41"/>
      <c r="LX69" s="41"/>
      <c r="LY69" s="41"/>
      <c r="LZ69" s="41"/>
      <c r="MA69" s="41"/>
      <c r="MB69" s="41"/>
      <c r="MC69" s="41"/>
      <c r="MD69" s="41"/>
      <c r="ME69" s="41"/>
      <c r="MF69" s="41"/>
      <c r="MG69" s="41"/>
      <c r="MH69" s="41"/>
      <c r="MI69" s="41"/>
      <c r="MJ69" s="41"/>
      <c r="MK69" s="41"/>
      <c r="ML69" s="41"/>
      <c r="MM69" s="41"/>
      <c r="MN69" s="41"/>
      <c r="MO69" s="41"/>
      <c r="MP69" s="41"/>
      <c r="MQ69" s="41"/>
      <c r="MR69" s="41"/>
      <c r="MS69" s="41"/>
      <c r="MT69" s="41"/>
      <c r="MU69" s="41"/>
      <c r="MV69" s="41"/>
      <c r="MW69" s="41"/>
      <c r="MX69" s="41"/>
      <c r="MY69" s="41"/>
      <c r="MZ69" s="41"/>
      <c r="NA69" s="41"/>
      <c r="NB69" s="41"/>
      <c r="NC69" s="41"/>
      <c r="ND69" s="41"/>
      <c r="NE69" s="41"/>
      <c r="NF69" s="41"/>
      <c r="NG69" s="41"/>
      <c r="NH69" s="41"/>
      <c r="NI69" s="41"/>
      <c r="NJ69" s="41"/>
      <c r="NK69" s="41"/>
      <c r="NL69" s="41"/>
      <c r="NM69" s="41"/>
      <c r="NN69" s="41"/>
      <c r="NO69" s="41"/>
      <c r="NP69" s="41"/>
      <c r="NQ69" s="41"/>
      <c r="NR69" s="41"/>
      <c r="NS69" s="41"/>
      <c r="NT69" s="41"/>
      <c r="NU69" s="41"/>
      <c r="NV69" s="41"/>
      <c r="NW69" s="41"/>
      <c r="NX69" s="41"/>
      <c r="NY69" s="41"/>
      <c r="NZ69" s="41"/>
      <c r="OA69" s="41"/>
      <c r="OB69" s="41"/>
      <c r="OC69" s="41"/>
      <c r="OD69" s="41"/>
      <c r="OE69" s="41"/>
      <c r="OF69" s="41"/>
      <c r="OG69" s="41"/>
      <c r="OH69" s="41"/>
      <c r="OI69" s="41"/>
      <c r="OJ69" s="41"/>
      <c r="OK69" s="41"/>
      <c r="OL69" s="41"/>
      <c r="OM69" s="41"/>
      <c r="ON69" s="41"/>
      <c r="OO69" s="41"/>
      <c r="OP69" s="41"/>
      <c r="OQ69" s="41"/>
      <c r="OR69" s="41"/>
      <c r="OS69" s="41"/>
      <c r="OT69" s="41"/>
      <c r="OU69" s="41"/>
      <c r="OV69" s="41"/>
      <c r="OW69" s="41"/>
      <c r="OX69" s="41"/>
      <c r="OY69" s="41"/>
      <c r="OZ69" s="41"/>
      <c r="PA69" s="41"/>
      <c r="PB69" s="41"/>
      <c r="PC69" s="41"/>
      <c r="PD69" s="41"/>
      <c r="PE69" s="41"/>
      <c r="PF69" s="41"/>
      <c r="PG69" s="41"/>
      <c r="PH69" s="41"/>
      <c r="PI69" s="41"/>
      <c r="PJ69" s="41"/>
      <c r="PK69" s="41"/>
      <c r="PL69" s="41"/>
      <c r="PM69" s="41"/>
      <c r="PN69" s="41"/>
      <c r="PO69" s="41"/>
      <c r="PP69" s="41"/>
      <c r="PQ69" s="41"/>
      <c r="PR69" s="41"/>
      <c r="PS69" s="41"/>
      <c r="PT69" s="41"/>
      <c r="PU69" s="41"/>
      <c r="PV69" s="41"/>
      <c r="PW69" s="41"/>
      <c r="PX69" s="41"/>
      <c r="PY69" s="41"/>
      <c r="PZ69" s="41"/>
      <c r="QA69" s="41"/>
      <c r="QB69" s="41"/>
      <c r="QC69" s="41"/>
      <c r="QD69" s="41"/>
      <c r="QE69" s="41"/>
      <c r="QF69" s="41"/>
      <c r="QG69" s="41"/>
      <c r="QH69" s="41"/>
      <c r="QI69" s="41"/>
      <c r="QJ69" s="41"/>
      <c r="QK69" s="41"/>
      <c r="QL69" s="41"/>
      <c r="QM69" s="41"/>
      <c r="QN69" s="41"/>
      <c r="QO69" s="41"/>
      <c r="QP69" s="41"/>
      <c r="QQ69" s="41"/>
      <c r="QR69" s="41"/>
      <c r="QS69" s="41"/>
      <c r="QT69" s="41"/>
      <c r="QU69" s="41"/>
      <c r="QV69" s="41"/>
      <c r="QW69" s="41"/>
      <c r="QX69" s="41"/>
      <c r="QY69" s="41"/>
      <c r="QZ69" s="41"/>
      <c r="RA69" s="41"/>
      <c r="RB69" s="41"/>
      <c r="RC69" s="41"/>
      <c r="RD69" s="41"/>
      <c r="RE69" s="41"/>
      <c r="RF69" s="41"/>
      <c r="RG69" s="41"/>
      <c r="RH69" s="41"/>
      <c r="RI69" s="41"/>
      <c r="RJ69" s="41"/>
      <c r="RK69" s="41"/>
      <c r="RL69" s="41"/>
      <c r="RM69" s="41"/>
      <c r="RN69" s="41"/>
      <c r="RO69" s="41"/>
      <c r="RP69" s="41"/>
      <c r="RQ69" s="41"/>
      <c r="RR69" s="41"/>
      <c r="RS69" s="41"/>
      <c r="RT69" s="41"/>
      <c r="RU69" s="41"/>
      <c r="RV69" s="41"/>
      <c r="RW69" s="41"/>
      <c r="RX69" s="41"/>
      <c r="RY69" s="41"/>
      <c r="RZ69" s="41"/>
      <c r="SA69" s="41"/>
      <c r="SB69" s="41"/>
      <c r="SC69" s="41"/>
      <c r="SD69" s="41"/>
      <c r="SE69" s="41"/>
      <c r="SF69" s="41"/>
      <c r="SG69" s="41"/>
      <c r="SH69" s="41"/>
      <c r="SI69" s="41"/>
      <c r="SJ69" s="41"/>
      <c r="SK69" s="41"/>
      <c r="SL69" s="41"/>
      <c r="SM69" s="41"/>
      <c r="SN69" s="41"/>
      <c r="SO69" s="41"/>
      <c r="SP69" s="41"/>
      <c r="SQ69" s="41"/>
      <c r="SR69" s="41"/>
      <c r="SS69" s="41"/>
      <c r="ST69" s="41"/>
      <c r="SU69" s="41"/>
      <c r="SV69" s="41"/>
      <c r="SW69" s="41"/>
      <c r="SX69" s="41"/>
      <c r="SY69" s="41"/>
      <c r="SZ69" s="41"/>
      <c r="TA69" s="41"/>
      <c r="TB69" s="41"/>
      <c r="TC69" s="41"/>
      <c r="TD69" s="41"/>
      <c r="TE69" s="41"/>
    </row>
    <row r="70" spans="1:525" s="42" customFormat="1" ht="22.5" customHeight="1" x14ac:dyDescent="0.25">
      <c r="A70" s="38"/>
      <c r="B70" s="39"/>
      <c r="C70" s="39"/>
      <c r="D70" s="43" t="s">
        <v>191</v>
      </c>
      <c r="E70" s="5">
        <f t="shared" si="152"/>
        <v>-49000</v>
      </c>
      <c r="F70" s="5">
        <v>-49000</v>
      </c>
      <c r="G70" s="5"/>
      <c r="H70" s="5"/>
      <c r="I70" s="5"/>
      <c r="J70" s="5">
        <f t="shared" si="166"/>
        <v>0</v>
      </c>
      <c r="K70" s="5"/>
      <c r="L70" s="5"/>
      <c r="M70" s="5"/>
      <c r="N70" s="5"/>
      <c r="O70" s="5"/>
      <c r="P70" s="5">
        <f t="shared" si="154"/>
        <v>-49000</v>
      </c>
      <c r="Q70" s="189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  <c r="IW70" s="41"/>
      <c r="IX70" s="41"/>
      <c r="IY70" s="41"/>
      <c r="IZ70" s="41"/>
      <c r="JA70" s="41"/>
      <c r="JB70" s="41"/>
      <c r="JC70" s="41"/>
      <c r="JD70" s="41"/>
      <c r="JE70" s="41"/>
      <c r="JF70" s="41"/>
      <c r="JG70" s="41"/>
      <c r="JH70" s="41"/>
      <c r="JI70" s="41"/>
      <c r="JJ70" s="41"/>
      <c r="JK70" s="41"/>
      <c r="JL70" s="41"/>
      <c r="JM70" s="41"/>
      <c r="JN70" s="41"/>
      <c r="JO70" s="41"/>
      <c r="JP70" s="41"/>
      <c r="JQ70" s="41"/>
      <c r="JR70" s="41"/>
      <c r="JS70" s="41"/>
      <c r="JT70" s="41"/>
      <c r="JU70" s="41"/>
      <c r="JV70" s="41"/>
      <c r="JW70" s="41"/>
      <c r="JX70" s="41"/>
      <c r="JY70" s="41"/>
      <c r="JZ70" s="41"/>
      <c r="KA70" s="41"/>
      <c r="KB70" s="41"/>
      <c r="KC70" s="41"/>
      <c r="KD70" s="41"/>
      <c r="KE70" s="41"/>
      <c r="KF70" s="41"/>
      <c r="KG70" s="41"/>
      <c r="KH70" s="41"/>
      <c r="KI70" s="41"/>
      <c r="KJ70" s="41"/>
      <c r="KK70" s="41"/>
      <c r="KL70" s="41"/>
      <c r="KM70" s="41"/>
      <c r="KN70" s="41"/>
      <c r="KO70" s="41"/>
      <c r="KP70" s="41"/>
      <c r="KQ70" s="41"/>
      <c r="KR70" s="41"/>
      <c r="KS70" s="41"/>
      <c r="KT70" s="41"/>
      <c r="KU70" s="41"/>
      <c r="KV70" s="41"/>
      <c r="KW70" s="41"/>
      <c r="KX70" s="41"/>
      <c r="KY70" s="41"/>
      <c r="KZ70" s="41"/>
      <c r="LA70" s="41"/>
      <c r="LB70" s="41"/>
      <c r="LC70" s="41"/>
      <c r="LD70" s="41"/>
      <c r="LE70" s="41"/>
      <c r="LF70" s="41"/>
      <c r="LG70" s="41"/>
      <c r="LH70" s="41"/>
      <c r="LI70" s="41"/>
      <c r="LJ70" s="41"/>
      <c r="LK70" s="41"/>
      <c r="LL70" s="41"/>
      <c r="LM70" s="41"/>
      <c r="LN70" s="41"/>
      <c r="LO70" s="41"/>
      <c r="LP70" s="41"/>
      <c r="LQ70" s="41"/>
      <c r="LR70" s="41"/>
      <c r="LS70" s="41"/>
      <c r="LT70" s="41"/>
      <c r="LU70" s="41"/>
      <c r="LV70" s="41"/>
      <c r="LW70" s="41"/>
      <c r="LX70" s="41"/>
      <c r="LY70" s="41"/>
      <c r="LZ70" s="41"/>
      <c r="MA70" s="41"/>
      <c r="MB70" s="41"/>
      <c r="MC70" s="41"/>
      <c r="MD70" s="41"/>
      <c r="ME70" s="41"/>
      <c r="MF70" s="41"/>
      <c r="MG70" s="41"/>
      <c r="MH70" s="41"/>
      <c r="MI70" s="41"/>
      <c r="MJ70" s="41"/>
      <c r="MK70" s="41"/>
      <c r="ML70" s="41"/>
      <c r="MM70" s="41"/>
      <c r="MN70" s="41"/>
      <c r="MO70" s="41"/>
      <c r="MP70" s="41"/>
      <c r="MQ70" s="41"/>
      <c r="MR70" s="41"/>
      <c r="MS70" s="41"/>
      <c r="MT70" s="41"/>
      <c r="MU70" s="41"/>
      <c r="MV70" s="41"/>
      <c r="MW70" s="41"/>
      <c r="MX70" s="41"/>
      <c r="MY70" s="41"/>
      <c r="MZ70" s="41"/>
      <c r="NA70" s="41"/>
      <c r="NB70" s="41"/>
      <c r="NC70" s="41"/>
      <c r="ND70" s="41"/>
      <c r="NE70" s="41"/>
      <c r="NF70" s="41"/>
      <c r="NG70" s="41"/>
      <c r="NH70" s="41"/>
      <c r="NI70" s="41"/>
      <c r="NJ70" s="41"/>
      <c r="NK70" s="41"/>
      <c r="NL70" s="41"/>
      <c r="NM70" s="41"/>
      <c r="NN70" s="41"/>
      <c r="NO70" s="41"/>
      <c r="NP70" s="41"/>
      <c r="NQ70" s="41"/>
      <c r="NR70" s="41"/>
      <c r="NS70" s="41"/>
      <c r="NT70" s="41"/>
      <c r="NU70" s="41"/>
      <c r="NV70" s="41"/>
      <c r="NW70" s="41"/>
      <c r="NX70" s="41"/>
      <c r="NY70" s="41"/>
      <c r="NZ70" s="41"/>
      <c r="OA70" s="41"/>
      <c r="OB70" s="41"/>
      <c r="OC70" s="41"/>
      <c r="OD70" s="41"/>
      <c r="OE70" s="41"/>
      <c r="OF70" s="41"/>
      <c r="OG70" s="41"/>
      <c r="OH70" s="41"/>
      <c r="OI70" s="41"/>
      <c r="OJ70" s="41"/>
      <c r="OK70" s="41"/>
      <c r="OL70" s="41"/>
      <c r="OM70" s="41"/>
      <c r="ON70" s="41"/>
      <c r="OO70" s="41"/>
      <c r="OP70" s="41"/>
      <c r="OQ70" s="41"/>
      <c r="OR70" s="41"/>
      <c r="OS70" s="41"/>
      <c r="OT70" s="41"/>
      <c r="OU70" s="41"/>
      <c r="OV70" s="41"/>
      <c r="OW70" s="41"/>
      <c r="OX70" s="41"/>
      <c r="OY70" s="41"/>
      <c r="OZ70" s="41"/>
      <c r="PA70" s="41"/>
      <c r="PB70" s="41"/>
      <c r="PC70" s="41"/>
      <c r="PD70" s="41"/>
      <c r="PE70" s="41"/>
      <c r="PF70" s="41"/>
      <c r="PG70" s="41"/>
      <c r="PH70" s="41"/>
      <c r="PI70" s="41"/>
      <c r="PJ70" s="41"/>
      <c r="PK70" s="41"/>
      <c r="PL70" s="41"/>
      <c r="PM70" s="41"/>
      <c r="PN70" s="41"/>
      <c r="PO70" s="41"/>
      <c r="PP70" s="41"/>
      <c r="PQ70" s="41"/>
      <c r="PR70" s="41"/>
      <c r="PS70" s="41"/>
      <c r="PT70" s="41"/>
      <c r="PU70" s="41"/>
      <c r="PV70" s="41"/>
      <c r="PW70" s="41"/>
      <c r="PX70" s="41"/>
      <c r="PY70" s="41"/>
      <c r="PZ70" s="41"/>
      <c r="QA70" s="41"/>
      <c r="QB70" s="41"/>
      <c r="QC70" s="41"/>
      <c r="QD70" s="41"/>
      <c r="QE70" s="41"/>
      <c r="QF70" s="41"/>
      <c r="QG70" s="41"/>
      <c r="QH70" s="41"/>
      <c r="QI70" s="41"/>
      <c r="QJ70" s="41"/>
      <c r="QK70" s="41"/>
      <c r="QL70" s="41"/>
      <c r="QM70" s="41"/>
      <c r="QN70" s="41"/>
      <c r="QO70" s="41"/>
      <c r="QP70" s="41"/>
      <c r="QQ70" s="41"/>
      <c r="QR70" s="41"/>
      <c r="QS70" s="41"/>
      <c r="QT70" s="41"/>
      <c r="QU70" s="41"/>
      <c r="QV70" s="41"/>
      <c r="QW70" s="41"/>
      <c r="QX70" s="41"/>
      <c r="QY70" s="41"/>
      <c r="QZ70" s="41"/>
      <c r="RA70" s="41"/>
      <c r="RB70" s="41"/>
      <c r="RC70" s="41"/>
      <c r="RD70" s="41"/>
      <c r="RE70" s="41"/>
      <c r="RF70" s="41"/>
      <c r="RG70" s="41"/>
      <c r="RH70" s="41"/>
      <c r="RI70" s="41"/>
      <c r="RJ70" s="41"/>
      <c r="RK70" s="41"/>
      <c r="RL70" s="41"/>
      <c r="RM70" s="41"/>
      <c r="RN70" s="41"/>
      <c r="RO70" s="41"/>
      <c r="RP70" s="41"/>
      <c r="RQ70" s="41"/>
      <c r="RR70" s="41"/>
      <c r="RS70" s="41"/>
      <c r="RT70" s="41"/>
      <c r="RU70" s="41"/>
      <c r="RV70" s="41"/>
      <c r="RW70" s="41"/>
      <c r="RX70" s="41"/>
      <c r="RY70" s="41"/>
      <c r="RZ70" s="41"/>
      <c r="SA70" s="41"/>
      <c r="SB70" s="41"/>
      <c r="SC70" s="41"/>
      <c r="SD70" s="41"/>
      <c r="SE70" s="41"/>
      <c r="SF70" s="41"/>
      <c r="SG70" s="41"/>
      <c r="SH70" s="41"/>
      <c r="SI70" s="41"/>
      <c r="SJ70" s="41"/>
      <c r="SK70" s="41"/>
      <c r="SL70" s="41"/>
      <c r="SM70" s="41"/>
      <c r="SN70" s="41"/>
      <c r="SO70" s="41"/>
      <c r="SP70" s="41"/>
      <c r="SQ70" s="41"/>
      <c r="SR70" s="41"/>
      <c r="SS70" s="41"/>
      <c r="ST70" s="41"/>
      <c r="SU70" s="41"/>
      <c r="SV70" s="41"/>
      <c r="SW70" s="41"/>
      <c r="SX70" s="41"/>
      <c r="SY70" s="41"/>
      <c r="SZ70" s="41"/>
      <c r="TA70" s="41"/>
      <c r="TB70" s="41"/>
      <c r="TC70" s="41"/>
      <c r="TD70" s="41"/>
      <c r="TE70" s="41"/>
    </row>
    <row r="71" spans="1:525" s="42" customFormat="1" ht="23.25" customHeight="1" x14ac:dyDescent="0.25">
      <c r="A71" s="38"/>
      <c r="B71" s="39"/>
      <c r="C71" s="39"/>
      <c r="D71" s="43" t="s">
        <v>192</v>
      </c>
      <c r="E71" s="5">
        <f>SUM(E69:E70)</f>
        <v>8300120</v>
      </c>
      <c r="F71" s="5">
        <f t="shared" ref="F71" si="167">SUM(F69:F70)</f>
        <v>7380120</v>
      </c>
      <c r="G71" s="5">
        <f t="shared" ref="G71" si="168">SUM(G69:G70)</f>
        <v>0</v>
      </c>
      <c r="H71" s="5">
        <f t="shared" ref="H71" si="169">SUM(H69:H70)</f>
        <v>5000</v>
      </c>
      <c r="I71" s="5">
        <f t="shared" ref="I71" si="170">SUM(I69:I70)</f>
        <v>920000</v>
      </c>
      <c r="J71" s="5">
        <f t="shared" ref="J71" si="171">SUM(J69:J70)</f>
        <v>0</v>
      </c>
      <c r="K71" s="5">
        <f t="shared" ref="K71" si="172">SUM(K69:K70)</f>
        <v>0</v>
      </c>
      <c r="L71" s="5">
        <f t="shared" ref="L71" si="173">SUM(L69:L70)</f>
        <v>0</v>
      </c>
      <c r="M71" s="5">
        <f t="shared" ref="M71" si="174">SUM(M69:M70)</f>
        <v>0</v>
      </c>
      <c r="N71" s="5">
        <f t="shared" ref="N71" si="175">SUM(N69:N70)</f>
        <v>0</v>
      </c>
      <c r="O71" s="5">
        <f t="shared" ref="O71" si="176">SUM(O69:O70)</f>
        <v>0</v>
      </c>
      <c r="P71" s="5">
        <f t="shared" ref="P71" si="177">SUM(P69:P70)</f>
        <v>8300120</v>
      </c>
      <c r="Q71" s="189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  <c r="IW71" s="41"/>
      <c r="IX71" s="41"/>
      <c r="IY71" s="41"/>
      <c r="IZ71" s="41"/>
      <c r="JA71" s="41"/>
      <c r="JB71" s="41"/>
      <c r="JC71" s="41"/>
      <c r="JD71" s="41"/>
      <c r="JE71" s="41"/>
      <c r="JF71" s="41"/>
      <c r="JG71" s="41"/>
      <c r="JH71" s="41"/>
      <c r="JI71" s="41"/>
      <c r="JJ71" s="41"/>
      <c r="JK71" s="41"/>
      <c r="JL71" s="41"/>
      <c r="JM71" s="41"/>
      <c r="JN71" s="41"/>
      <c r="JO71" s="41"/>
      <c r="JP71" s="41"/>
      <c r="JQ71" s="41"/>
      <c r="JR71" s="41"/>
      <c r="JS71" s="41"/>
      <c r="JT71" s="41"/>
      <c r="JU71" s="41"/>
      <c r="JV71" s="41"/>
      <c r="JW71" s="41"/>
      <c r="JX71" s="41"/>
      <c r="JY71" s="41"/>
      <c r="JZ71" s="41"/>
      <c r="KA71" s="41"/>
      <c r="KB71" s="41"/>
      <c r="KC71" s="41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J71" s="41"/>
      <c r="LK71" s="41"/>
      <c r="LL71" s="41"/>
      <c r="LM71" s="41"/>
      <c r="LN71" s="41"/>
      <c r="LO71" s="41"/>
      <c r="LP71" s="41"/>
      <c r="LQ71" s="41"/>
      <c r="LR71" s="41"/>
      <c r="LS71" s="41"/>
      <c r="LT71" s="41"/>
      <c r="LU71" s="41"/>
      <c r="LV71" s="41"/>
      <c r="LW71" s="41"/>
      <c r="LX71" s="41"/>
      <c r="LY71" s="41"/>
      <c r="LZ71" s="41"/>
      <c r="MA71" s="41"/>
      <c r="MB71" s="41"/>
      <c r="MC71" s="41"/>
      <c r="MD71" s="41"/>
      <c r="ME71" s="41"/>
      <c r="MF71" s="41"/>
      <c r="MG71" s="41"/>
      <c r="MH71" s="41"/>
      <c r="MI71" s="41"/>
      <c r="MJ71" s="41"/>
      <c r="MK71" s="41"/>
      <c r="ML71" s="41"/>
      <c r="MM71" s="41"/>
      <c r="MN71" s="41"/>
      <c r="MO71" s="41"/>
      <c r="MP71" s="41"/>
      <c r="MQ71" s="41"/>
      <c r="MR71" s="41"/>
      <c r="MS71" s="41"/>
      <c r="MT71" s="41"/>
      <c r="MU71" s="41"/>
      <c r="MV71" s="41"/>
      <c r="MW71" s="41"/>
      <c r="MX71" s="41"/>
      <c r="MY71" s="41"/>
      <c r="MZ71" s="41"/>
      <c r="NA71" s="41"/>
      <c r="NB71" s="41"/>
      <c r="NC71" s="41"/>
      <c r="ND71" s="41"/>
      <c r="NE71" s="41"/>
      <c r="NF71" s="41"/>
      <c r="NG71" s="41"/>
      <c r="NH71" s="41"/>
      <c r="NI71" s="41"/>
      <c r="NJ71" s="41"/>
      <c r="NK71" s="41"/>
      <c r="NL71" s="41"/>
      <c r="NM71" s="41"/>
      <c r="NN71" s="41"/>
      <c r="NO71" s="41"/>
      <c r="NP71" s="41"/>
      <c r="NQ71" s="41"/>
      <c r="NR71" s="41"/>
      <c r="NS71" s="41"/>
      <c r="NT71" s="41"/>
      <c r="NU71" s="41"/>
      <c r="NV71" s="41"/>
      <c r="NW71" s="41"/>
      <c r="NX71" s="41"/>
      <c r="NY71" s="41"/>
      <c r="NZ71" s="41"/>
      <c r="OA71" s="41"/>
      <c r="OB71" s="41"/>
      <c r="OC71" s="41"/>
      <c r="OD71" s="41"/>
      <c r="OE71" s="41"/>
      <c r="OF71" s="41"/>
      <c r="OG71" s="41"/>
      <c r="OH71" s="41"/>
      <c r="OI71" s="41"/>
      <c r="OJ71" s="41"/>
      <c r="OK71" s="41"/>
      <c r="OL71" s="41"/>
      <c r="OM71" s="41"/>
      <c r="ON71" s="41"/>
      <c r="OO71" s="41"/>
      <c r="OP71" s="41"/>
      <c r="OQ71" s="41"/>
      <c r="OR71" s="41"/>
      <c r="OS71" s="41"/>
      <c r="OT71" s="41"/>
      <c r="OU71" s="41"/>
      <c r="OV71" s="41"/>
      <c r="OW71" s="41"/>
      <c r="OX71" s="41"/>
      <c r="OY71" s="41"/>
      <c r="OZ71" s="41"/>
      <c r="PA71" s="41"/>
      <c r="PB71" s="41"/>
      <c r="PC71" s="41"/>
      <c r="PD71" s="41"/>
      <c r="PE71" s="41"/>
      <c r="PF71" s="41"/>
      <c r="PG71" s="41"/>
      <c r="PH71" s="41"/>
      <c r="PI71" s="41"/>
      <c r="PJ71" s="41"/>
      <c r="PK71" s="41"/>
      <c r="PL71" s="41"/>
      <c r="PM71" s="41"/>
      <c r="PN71" s="41"/>
      <c r="PO71" s="41"/>
      <c r="PP71" s="41"/>
      <c r="PQ71" s="41"/>
      <c r="PR71" s="41"/>
      <c r="PS71" s="41"/>
      <c r="PT71" s="41"/>
      <c r="PU71" s="41"/>
      <c r="PV71" s="41"/>
      <c r="PW71" s="41"/>
      <c r="PX71" s="41"/>
      <c r="PY71" s="41"/>
      <c r="PZ71" s="41"/>
      <c r="QA71" s="41"/>
      <c r="QB71" s="41"/>
      <c r="QC71" s="41"/>
      <c r="QD71" s="41"/>
      <c r="QE71" s="41"/>
      <c r="QF71" s="41"/>
      <c r="QG71" s="41"/>
      <c r="QH71" s="41"/>
      <c r="QI71" s="41"/>
      <c r="QJ71" s="41"/>
      <c r="QK71" s="41"/>
      <c r="QL71" s="41"/>
      <c r="QM71" s="41"/>
      <c r="QN71" s="41"/>
      <c r="QO71" s="41"/>
      <c r="QP71" s="41"/>
      <c r="QQ71" s="41"/>
      <c r="QR71" s="41"/>
      <c r="QS71" s="41"/>
      <c r="QT71" s="41"/>
      <c r="QU71" s="41"/>
      <c r="QV71" s="41"/>
      <c r="QW71" s="41"/>
      <c r="QX71" s="41"/>
      <c r="QY71" s="41"/>
      <c r="QZ71" s="41"/>
      <c r="RA71" s="41"/>
      <c r="RB71" s="41"/>
      <c r="RC71" s="41"/>
      <c r="RD71" s="41"/>
      <c r="RE71" s="41"/>
      <c r="RF71" s="41"/>
      <c r="RG71" s="41"/>
      <c r="RH71" s="41"/>
      <c r="RI71" s="41"/>
      <c r="RJ71" s="41"/>
      <c r="RK71" s="41"/>
      <c r="RL71" s="41"/>
      <c r="RM71" s="41"/>
      <c r="RN71" s="41"/>
      <c r="RO71" s="41"/>
      <c r="RP71" s="41"/>
      <c r="RQ71" s="41"/>
      <c r="RR71" s="41"/>
      <c r="RS71" s="41"/>
      <c r="RT71" s="41"/>
      <c r="RU71" s="41"/>
      <c r="RV71" s="41"/>
      <c r="RW71" s="41"/>
      <c r="RX71" s="41"/>
      <c r="RY71" s="41"/>
      <c r="RZ71" s="41"/>
      <c r="SA71" s="41"/>
      <c r="SB71" s="41"/>
      <c r="SC71" s="41"/>
      <c r="SD71" s="41"/>
      <c r="SE71" s="41"/>
      <c r="SF71" s="41"/>
      <c r="SG71" s="41"/>
      <c r="SH71" s="41"/>
      <c r="SI71" s="41"/>
      <c r="SJ71" s="41"/>
      <c r="SK71" s="41"/>
      <c r="SL71" s="41"/>
      <c r="SM71" s="41"/>
      <c r="SN71" s="41"/>
      <c r="SO71" s="41"/>
      <c r="SP71" s="41"/>
      <c r="SQ71" s="41"/>
      <c r="SR71" s="41"/>
      <c r="SS71" s="41"/>
      <c r="ST71" s="41"/>
      <c r="SU71" s="41"/>
      <c r="SV71" s="41"/>
      <c r="SW71" s="41"/>
      <c r="SX71" s="41"/>
      <c r="SY71" s="41"/>
      <c r="SZ71" s="41"/>
      <c r="TA71" s="41"/>
      <c r="TB71" s="41"/>
      <c r="TC71" s="41"/>
      <c r="TD71" s="41"/>
      <c r="TE71" s="41"/>
    </row>
    <row r="72" spans="1:525" s="42" customFormat="1" ht="31.5" x14ac:dyDescent="0.25">
      <c r="A72" s="38" t="s">
        <v>61</v>
      </c>
      <c r="B72" s="39" t="str">
        <f>'дод 6'!A93</f>
        <v>7310</v>
      </c>
      <c r="C72" s="39" t="str">
        <f>'дод 6'!B93</f>
        <v>0443</v>
      </c>
      <c r="D72" s="51" t="str">
        <f>'дод 6'!C93</f>
        <v>Будівництво1 об'єктів житлово-комунального господарства</v>
      </c>
      <c r="E72" s="5">
        <f t="shared" si="152"/>
        <v>0</v>
      </c>
      <c r="F72" s="5"/>
      <c r="G72" s="5"/>
      <c r="H72" s="5"/>
      <c r="I72" s="5"/>
      <c r="J72" s="5">
        <f t="shared" si="153"/>
        <v>21637100</v>
      </c>
      <c r="K72" s="5">
        <v>21637100</v>
      </c>
      <c r="L72" s="5"/>
      <c r="M72" s="5"/>
      <c r="N72" s="5"/>
      <c r="O72" s="5">
        <v>21637100</v>
      </c>
      <c r="P72" s="5">
        <f t="shared" si="154"/>
        <v>21637100</v>
      </c>
      <c r="Q72" s="129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  <c r="IX72" s="41"/>
      <c r="IY72" s="41"/>
      <c r="IZ72" s="41"/>
      <c r="JA72" s="41"/>
      <c r="JB72" s="41"/>
      <c r="JC72" s="41"/>
      <c r="JD72" s="41"/>
      <c r="JE72" s="41"/>
      <c r="JF72" s="41"/>
      <c r="JG72" s="41"/>
      <c r="JH72" s="41"/>
      <c r="JI72" s="41"/>
      <c r="JJ72" s="41"/>
      <c r="JK72" s="41"/>
      <c r="JL72" s="41"/>
      <c r="JM72" s="41"/>
      <c r="JN72" s="41"/>
      <c r="JO72" s="41"/>
      <c r="JP72" s="41"/>
      <c r="JQ72" s="41"/>
      <c r="JR72" s="41"/>
      <c r="JS72" s="41"/>
      <c r="JT72" s="41"/>
      <c r="JU72" s="41"/>
      <c r="JV72" s="41"/>
      <c r="JW72" s="41"/>
      <c r="JX72" s="41"/>
      <c r="JY72" s="41"/>
      <c r="JZ72" s="41"/>
      <c r="KA72" s="41"/>
      <c r="KB72" s="41"/>
      <c r="KC72" s="41"/>
      <c r="KD72" s="41"/>
      <c r="KE72" s="41"/>
      <c r="KF72" s="41"/>
      <c r="KG72" s="41"/>
      <c r="KH72" s="41"/>
      <c r="KI72" s="41"/>
      <c r="KJ72" s="41"/>
      <c r="KK72" s="41"/>
      <c r="KL72" s="41"/>
      <c r="KM72" s="41"/>
      <c r="KN72" s="41"/>
      <c r="KO72" s="41"/>
      <c r="KP72" s="41"/>
      <c r="KQ72" s="41"/>
      <c r="KR72" s="41"/>
      <c r="KS72" s="41"/>
      <c r="KT72" s="41"/>
      <c r="KU72" s="41"/>
      <c r="KV72" s="41"/>
      <c r="KW72" s="41"/>
      <c r="KX72" s="41"/>
      <c r="KY72" s="41"/>
      <c r="KZ72" s="41"/>
      <c r="LA72" s="41"/>
      <c r="LB72" s="41"/>
      <c r="LC72" s="41"/>
      <c r="LD72" s="41"/>
      <c r="LE72" s="41"/>
      <c r="LF72" s="41"/>
      <c r="LG72" s="41"/>
      <c r="LH72" s="41"/>
      <c r="LI72" s="41"/>
      <c r="LJ72" s="41"/>
      <c r="LK72" s="41"/>
      <c r="LL72" s="41"/>
      <c r="LM72" s="41"/>
      <c r="LN72" s="41"/>
      <c r="LO72" s="41"/>
      <c r="LP72" s="41"/>
      <c r="LQ72" s="41"/>
      <c r="LR72" s="41"/>
      <c r="LS72" s="41"/>
      <c r="LT72" s="41"/>
      <c r="LU72" s="41"/>
      <c r="LV72" s="41"/>
      <c r="LW72" s="41"/>
      <c r="LX72" s="41"/>
      <c r="LY72" s="41"/>
      <c r="LZ72" s="41"/>
      <c r="MA72" s="41"/>
      <c r="MB72" s="41"/>
      <c r="MC72" s="41"/>
      <c r="MD72" s="41"/>
      <c r="ME72" s="41"/>
      <c r="MF72" s="41"/>
      <c r="MG72" s="41"/>
      <c r="MH72" s="41"/>
      <c r="MI72" s="41"/>
      <c r="MJ72" s="41"/>
      <c r="MK72" s="41"/>
      <c r="ML72" s="41"/>
      <c r="MM72" s="41"/>
      <c r="MN72" s="41"/>
      <c r="MO72" s="41"/>
      <c r="MP72" s="41"/>
      <c r="MQ72" s="41"/>
      <c r="MR72" s="41"/>
      <c r="MS72" s="41"/>
      <c r="MT72" s="41"/>
      <c r="MU72" s="41"/>
      <c r="MV72" s="41"/>
      <c r="MW72" s="41"/>
      <c r="MX72" s="41"/>
      <c r="MY72" s="41"/>
      <c r="MZ72" s="41"/>
      <c r="NA72" s="41"/>
      <c r="NB72" s="41"/>
      <c r="NC72" s="41"/>
      <c r="ND72" s="41"/>
      <c r="NE72" s="41"/>
      <c r="NF72" s="41"/>
      <c r="NG72" s="41"/>
      <c r="NH72" s="41"/>
      <c r="NI72" s="41"/>
      <c r="NJ72" s="41"/>
      <c r="NK72" s="41"/>
      <c r="NL72" s="41"/>
      <c r="NM72" s="41"/>
      <c r="NN72" s="41"/>
      <c r="NO72" s="41"/>
      <c r="NP72" s="41"/>
      <c r="NQ72" s="41"/>
      <c r="NR72" s="41"/>
      <c r="NS72" s="41"/>
      <c r="NT72" s="41"/>
      <c r="NU72" s="41"/>
      <c r="NV72" s="41"/>
      <c r="NW72" s="41"/>
      <c r="NX72" s="41"/>
      <c r="NY72" s="41"/>
      <c r="NZ72" s="41"/>
      <c r="OA72" s="41"/>
      <c r="OB72" s="41"/>
      <c r="OC72" s="41"/>
      <c r="OD72" s="41"/>
      <c r="OE72" s="41"/>
      <c r="OF72" s="41"/>
      <c r="OG72" s="41"/>
      <c r="OH72" s="41"/>
      <c r="OI72" s="41"/>
      <c r="OJ72" s="41"/>
      <c r="OK72" s="41"/>
      <c r="OL72" s="41"/>
      <c r="OM72" s="41"/>
      <c r="ON72" s="41"/>
      <c r="OO72" s="41"/>
      <c r="OP72" s="41"/>
      <c r="OQ72" s="41"/>
      <c r="OR72" s="41"/>
      <c r="OS72" s="41"/>
      <c r="OT72" s="41"/>
      <c r="OU72" s="41"/>
      <c r="OV72" s="41"/>
      <c r="OW72" s="41"/>
      <c r="OX72" s="41"/>
      <c r="OY72" s="41"/>
      <c r="OZ72" s="41"/>
      <c r="PA72" s="41"/>
      <c r="PB72" s="41"/>
      <c r="PC72" s="41"/>
      <c r="PD72" s="41"/>
      <c r="PE72" s="41"/>
      <c r="PF72" s="41"/>
      <c r="PG72" s="41"/>
      <c r="PH72" s="41"/>
      <c r="PI72" s="41"/>
      <c r="PJ72" s="41"/>
      <c r="PK72" s="41"/>
      <c r="PL72" s="41"/>
      <c r="PM72" s="41"/>
      <c r="PN72" s="41"/>
      <c r="PO72" s="41"/>
      <c r="PP72" s="41"/>
      <c r="PQ72" s="41"/>
      <c r="PR72" s="41"/>
      <c r="PS72" s="41"/>
      <c r="PT72" s="41"/>
      <c r="PU72" s="41"/>
      <c r="PV72" s="41"/>
      <c r="PW72" s="41"/>
      <c r="PX72" s="41"/>
      <c r="PY72" s="41"/>
      <c r="PZ72" s="41"/>
      <c r="QA72" s="41"/>
      <c r="QB72" s="41"/>
      <c r="QC72" s="41"/>
      <c r="QD72" s="41"/>
      <c r="QE72" s="41"/>
      <c r="QF72" s="41"/>
      <c r="QG72" s="41"/>
      <c r="QH72" s="41"/>
      <c r="QI72" s="41"/>
      <c r="QJ72" s="41"/>
      <c r="QK72" s="41"/>
      <c r="QL72" s="41"/>
      <c r="QM72" s="41"/>
      <c r="QN72" s="41"/>
      <c r="QO72" s="41"/>
      <c r="QP72" s="41"/>
      <c r="QQ72" s="41"/>
      <c r="QR72" s="41"/>
      <c r="QS72" s="41"/>
      <c r="QT72" s="41"/>
      <c r="QU72" s="41"/>
      <c r="QV72" s="41"/>
      <c r="QW72" s="41"/>
      <c r="QX72" s="41"/>
      <c r="QY72" s="41"/>
      <c r="QZ72" s="41"/>
      <c r="RA72" s="41"/>
      <c r="RB72" s="41"/>
      <c r="RC72" s="41"/>
      <c r="RD72" s="41"/>
      <c r="RE72" s="41"/>
      <c r="RF72" s="41"/>
      <c r="RG72" s="41"/>
      <c r="RH72" s="41"/>
      <c r="RI72" s="41"/>
      <c r="RJ72" s="41"/>
      <c r="RK72" s="41"/>
      <c r="RL72" s="41"/>
      <c r="RM72" s="41"/>
      <c r="RN72" s="41"/>
      <c r="RO72" s="41"/>
      <c r="RP72" s="41"/>
      <c r="RQ72" s="41"/>
      <c r="RR72" s="41"/>
      <c r="RS72" s="41"/>
      <c r="RT72" s="41"/>
      <c r="RU72" s="41"/>
      <c r="RV72" s="41"/>
      <c r="RW72" s="41"/>
      <c r="RX72" s="41"/>
      <c r="RY72" s="41"/>
      <c r="RZ72" s="41"/>
      <c r="SA72" s="41"/>
      <c r="SB72" s="41"/>
      <c r="SC72" s="41"/>
      <c r="SD72" s="41"/>
      <c r="SE72" s="41"/>
      <c r="SF72" s="41"/>
      <c r="SG72" s="41"/>
      <c r="SH72" s="41"/>
      <c r="SI72" s="41"/>
      <c r="SJ72" s="41"/>
      <c r="SK72" s="41"/>
      <c r="SL72" s="41"/>
      <c r="SM72" s="41"/>
      <c r="SN72" s="41"/>
      <c r="SO72" s="41"/>
      <c r="SP72" s="41"/>
      <c r="SQ72" s="41"/>
      <c r="SR72" s="41"/>
      <c r="SS72" s="41"/>
      <c r="ST72" s="41"/>
      <c r="SU72" s="41"/>
      <c r="SV72" s="41"/>
      <c r="SW72" s="41"/>
      <c r="SX72" s="41"/>
      <c r="SY72" s="41"/>
      <c r="SZ72" s="41"/>
      <c r="TA72" s="41"/>
      <c r="TB72" s="41"/>
      <c r="TC72" s="41"/>
      <c r="TD72" s="41"/>
      <c r="TE72" s="41"/>
    </row>
    <row r="73" spans="1:525" s="47" customFormat="1" ht="110.25" hidden="1" x14ac:dyDescent="0.25">
      <c r="A73" s="44"/>
      <c r="B73" s="63"/>
      <c r="C73" s="63"/>
      <c r="D73" s="64" t="s">
        <v>178</v>
      </c>
      <c r="E73" s="6">
        <f t="shared" si="152"/>
        <v>0</v>
      </c>
      <c r="F73" s="6"/>
      <c r="G73" s="6"/>
      <c r="H73" s="6"/>
      <c r="I73" s="6"/>
      <c r="J73" s="6">
        <f t="shared" si="153"/>
        <v>0</v>
      </c>
      <c r="K73" s="6"/>
      <c r="L73" s="6"/>
      <c r="M73" s="6"/>
      <c r="N73" s="6"/>
      <c r="O73" s="6"/>
      <c r="P73" s="6">
        <f t="shared" si="154"/>
        <v>0</v>
      </c>
      <c r="Q73" s="129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/>
      <c r="MD73" s="46"/>
      <c r="ME73" s="46"/>
      <c r="MF73" s="46"/>
      <c r="MG73" s="46"/>
      <c r="MH73" s="46"/>
      <c r="MI73" s="46"/>
      <c r="MJ73" s="46"/>
      <c r="MK73" s="46"/>
      <c r="ML73" s="46"/>
      <c r="MM73" s="46"/>
      <c r="MN73" s="46"/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6"/>
      <c r="NB73" s="46"/>
      <c r="NC73" s="46"/>
      <c r="ND73" s="46"/>
      <c r="NE73" s="46"/>
      <c r="NF73" s="46"/>
      <c r="NG73" s="46"/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/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/>
      <c r="OM73" s="46"/>
      <c r="ON73" s="46"/>
      <c r="OO73" s="46"/>
      <c r="OP73" s="46"/>
      <c r="OQ73" s="46"/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/>
      <c r="PE73" s="46"/>
      <c r="PF73" s="46"/>
      <c r="PG73" s="46"/>
      <c r="PH73" s="46"/>
      <c r="PI73" s="46"/>
      <c r="PJ73" s="46"/>
      <c r="PK73" s="46"/>
      <c r="PL73" s="46"/>
      <c r="PM73" s="46"/>
      <c r="PN73" s="46"/>
      <c r="PO73" s="46"/>
      <c r="PP73" s="46"/>
      <c r="PQ73" s="46"/>
      <c r="PR73" s="46"/>
      <c r="PS73" s="46"/>
      <c r="PT73" s="46"/>
      <c r="PU73" s="46"/>
      <c r="PV73" s="46"/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/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/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</row>
    <row r="74" spans="1:525" s="47" customFormat="1" ht="15.75" x14ac:dyDescent="0.25">
      <c r="A74" s="44"/>
      <c r="B74" s="63"/>
      <c r="C74" s="63"/>
      <c r="D74" s="51" t="s">
        <v>191</v>
      </c>
      <c r="E74" s="6">
        <f>F74+I74</f>
        <v>0</v>
      </c>
      <c r="F74" s="6"/>
      <c r="G74" s="6"/>
      <c r="H74" s="6"/>
      <c r="I74" s="6"/>
      <c r="J74" s="5">
        <f t="shared" si="153"/>
        <v>-10021000</v>
      </c>
      <c r="K74" s="5">
        <f>-70000-10000000+49000</f>
        <v>-10021000</v>
      </c>
      <c r="L74" s="6"/>
      <c r="M74" s="6"/>
      <c r="N74" s="6"/>
      <c r="O74" s="5">
        <v>-10021000</v>
      </c>
      <c r="P74" s="5">
        <f t="shared" si="154"/>
        <v>-10021000</v>
      </c>
      <c r="Q74" s="189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6"/>
      <c r="JB74" s="46"/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/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/>
      <c r="MC74" s="46"/>
      <c r="MD74" s="46"/>
      <c r="ME74" s="46"/>
      <c r="MF74" s="46"/>
      <c r="MG74" s="46"/>
      <c r="MH74" s="46"/>
      <c r="MI74" s="46"/>
      <c r="MJ74" s="46"/>
      <c r="MK74" s="46"/>
      <c r="ML74" s="46"/>
      <c r="MM74" s="46"/>
      <c r="MN74" s="46"/>
      <c r="MO74" s="46"/>
      <c r="MP74" s="46"/>
      <c r="MQ74" s="46"/>
      <c r="MR74" s="46"/>
      <c r="MS74" s="46"/>
      <c r="MT74" s="46"/>
      <c r="MU74" s="46"/>
      <c r="MV74" s="46"/>
      <c r="MW74" s="46"/>
      <c r="MX74" s="46"/>
      <c r="MY74" s="46"/>
      <c r="MZ74" s="46"/>
      <c r="NA74" s="46"/>
      <c r="NB74" s="46"/>
      <c r="NC74" s="46"/>
      <c r="ND74" s="46"/>
      <c r="NE74" s="46"/>
      <c r="NF74" s="46"/>
      <c r="NG74" s="46"/>
      <c r="NH74" s="46"/>
      <c r="NI74" s="46"/>
      <c r="NJ74" s="46"/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  <c r="OG74" s="46"/>
      <c r="OH74" s="46"/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/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/>
      <c r="PY74" s="46"/>
      <c r="PZ74" s="46"/>
      <c r="QA74" s="46"/>
      <c r="QB74" s="46"/>
      <c r="QC74" s="46"/>
      <c r="QD74" s="46"/>
      <c r="QE74" s="46"/>
      <c r="QF74" s="46"/>
      <c r="QG74" s="46"/>
      <c r="QH74" s="46"/>
      <c r="QI74" s="46"/>
      <c r="QJ74" s="46"/>
      <c r="QK74" s="46"/>
      <c r="QL74" s="46"/>
      <c r="QM74" s="46"/>
      <c r="QN74" s="46"/>
      <c r="QO74" s="46"/>
      <c r="QP74" s="46"/>
      <c r="QQ74" s="46"/>
      <c r="QR74" s="46"/>
      <c r="QS74" s="46"/>
      <c r="QT74" s="46"/>
      <c r="QU74" s="46"/>
      <c r="QV74" s="46"/>
      <c r="QW74" s="46"/>
      <c r="QX74" s="46"/>
      <c r="QY74" s="46"/>
      <c r="QZ74" s="46"/>
      <c r="RA74" s="46"/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/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46"/>
      <c r="SN74" s="46"/>
      <c r="SO74" s="46"/>
      <c r="SP74" s="46"/>
      <c r="SQ74" s="46"/>
      <c r="SR74" s="46"/>
      <c r="SS74" s="46"/>
      <c r="ST74" s="46"/>
      <c r="SU74" s="46"/>
      <c r="SV74" s="46"/>
      <c r="SW74" s="46"/>
      <c r="SX74" s="46"/>
      <c r="SY74" s="46"/>
      <c r="SZ74" s="46"/>
      <c r="TA74" s="46"/>
      <c r="TB74" s="46"/>
      <c r="TC74" s="46"/>
      <c r="TD74" s="46"/>
      <c r="TE74" s="46"/>
    </row>
    <row r="75" spans="1:525" s="47" customFormat="1" ht="15.75" x14ac:dyDescent="0.25">
      <c r="A75" s="44"/>
      <c r="B75" s="63"/>
      <c r="C75" s="63"/>
      <c r="D75" s="51" t="s">
        <v>192</v>
      </c>
      <c r="E75" s="6">
        <f>SUM(E73:E74)</f>
        <v>0</v>
      </c>
      <c r="F75" s="6">
        <f t="shared" ref="F75" si="178">SUM(F73:F74)</f>
        <v>0</v>
      </c>
      <c r="G75" s="6">
        <f t="shared" ref="G75" si="179">SUM(G73:G74)</f>
        <v>0</v>
      </c>
      <c r="H75" s="6">
        <f t="shared" ref="H75" si="180">SUM(H73:H74)</f>
        <v>0</v>
      </c>
      <c r="I75" s="6">
        <f t="shared" ref="I75" si="181">SUM(I73:I74)</f>
        <v>0</v>
      </c>
      <c r="J75" s="5">
        <f>SUM(J72:J74)</f>
        <v>11616100</v>
      </c>
      <c r="K75" s="5">
        <f>SUM(K72:K74)</f>
        <v>11616100</v>
      </c>
      <c r="L75" s="6">
        <f t="shared" ref="L75" si="182">SUM(L73:L74)</f>
        <v>0</v>
      </c>
      <c r="M75" s="6">
        <f t="shared" ref="M75" si="183">SUM(M73:M74)</f>
        <v>0</v>
      </c>
      <c r="N75" s="6">
        <f t="shared" ref="N75" si="184">SUM(N73:N74)</f>
        <v>0</v>
      </c>
      <c r="O75" s="5">
        <f>SUM(O72:O74)</f>
        <v>11616100</v>
      </c>
      <c r="P75" s="5">
        <f>SUM(P72:P74)</f>
        <v>11616100</v>
      </c>
      <c r="Q75" s="189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  <c r="IW75" s="46"/>
      <c r="IX75" s="46"/>
      <c r="IY75" s="46"/>
      <c r="IZ75" s="46"/>
      <c r="JA75" s="46"/>
      <c r="JB75" s="46"/>
      <c r="JC75" s="46"/>
      <c r="JD75" s="46"/>
      <c r="JE75" s="46"/>
      <c r="JF75" s="46"/>
      <c r="JG75" s="46"/>
      <c r="JH75" s="46"/>
      <c r="JI75" s="46"/>
      <c r="JJ75" s="46"/>
      <c r="JK75" s="46"/>
      <c r="JL75" s="46"/>
      <c r="JM75" s="46"/>
      <c r="JN75" s="46"/>
      <c r="JO75" s="46"/>
      <c r="JP75" s="46"/>
      <c r="JQ75" s="46"/>
      <c r="JR75" s="46"/>
      <c r="JS75" s="46"/>
      <c r="JT75" s="46"/>
      <c r="JU75" s="46"/>
      <c r="JV75" s="46"/>
      <c r="JW75" s="46"/>
      <c r="JX75" s="46"/>
      <c r="JY75" s="46"/>
      <c r="JZ75" s="46"/>
      <c r="KA75" s="46"/>
      <c r="KB75" s="46"/>
      <c r="KC75" s="46"/>
      <c r="KD75" s="46"/>
      <c r="KE75" s="46"/>
      <c r="KF75" s="46"/>
      <c r="KG75" s="46"/>
      <c r="KH75" s="46"/>
      <c r="KI75" s="46"/>
      <c r="KJ75" s="46"/>
      <c r="KK75" s="46"/>
      <c r="KL75" s="46"/>
      <c r="KM75" s="46"/>
      <c r="KN75" s="46"/>
      <c r="KO75" s="46"/>
      <c r="KP75" s="46"/>
      <c r="KQ75" s="46"/>
      <c r="KR75" s="46"/>
      <c r="KS75" s="46"/>
      <c r="KT75" s="46"/>
      <c r="KU75" s="46"/>
      <c r="KV75" s="46"/>
      <c r="KW75" s="46"/>
      <c r="KX75" s="46"/>
      <c r="KY75" s="46"/>
      <c r="KZ75" s="46"/>
      <c r="LA75" s="46"/>
      <c r="LB75" s="46"/>
      <c r="LC75" s="46"/>
      <c r="LD75" s="46"/>
      <c r="LE75" s="46"/>
      <c r="LF75" s="46"/>
      <c r="LG75" s="46"/>
      <c r="LH75" s="46"/>
      <c r="LI75" s="46"/>
      <c r="LJ75" s="46"/>
      <c r="LK75" s="46"/>
      <c r="LL75" s="46"/>
      <c r="LM75" s="46"/>
      <c r="LN75" s="46"/>
      <c r="LO75" s="46"/>
      <c r="LP75" s="46"/>
      <c r="LQ75" s="46"/>
      <c r="LR75" s="46"/>
      <c r="LS75" s="46"/>
      <c r="LT75" s="46"/>
      <c r="LU75" s="46"/>
      <c r="LV75" s="46"/>
      <c r="LW75" s="46"/>
      <c r="LX75" s="46"/>
      <c r="LY75" s="46"/>
      <c r="LZ75" s="46"/>
      <c r="MA75" s="46"/>
      <c r="MB75" s="46"/>
      <c r="MC75" s="46"/>
      <c r="MD75" s="46"/>
      <c r="ME75" s="46"/>
      <c r="MF75" s="46"/>
      <c r="MG75" s="46"/>
      <c r="MH75" s="46"/>
      <c r="MI75" s="46"/>
      <c r="MJ75" s="46"/>
      <c r="MK75" s="46"/>
      <c r="ML75" s="46"/>
      <c r="MM75" s="46"/>
      <c r="MN75" s="46"/>
      <c r="MO75" s="46"/>
      <c r="MP75" s="46"/>
      <c r="MQ75" s="46"/>
      <c r="MR75" s="46"/>
      <c r="MS75" s="46"/>
      <c r="MT75" s="46"/>
      <c r="MU75" s="46"/>
      <c r="MV75" s="46"/>
      <c r="MW75" s="46"/>
      <c r="MX75" s="46"/>
      <c r="MY75" s="46"/>
      <c r="MZ75" s="46"/>
      <c r="NA75" s="46"/>
      <c r="NB75" s="46"/>
      <c r="NC75" s="46"/>
      <c r="ND75" s="46"/>
      <c r="NE75" s="46"/>
      <c r="NF75" s="46"/>
      <c r="NG75" s="46"/>
      <c r="NH75" s="46"/>
      <c r="NI75" s="46"/>
      <c r="NJ75" s="46"/>
      <c r="NK75" s="46"/>
      <c r="NL75" s="46"/>
      <c r="NM75" s="46"/>
      <c r="NN75" s="46"/>
      <c r="NO75" s="46"/>
      <c r="NP75" s="46"/>
      <c r="NQ75" s="46"/>
      <c r="NR75" s="46"/>
      <c r="NS75" s="46"/>
      <c r="NT75" s="46"/>
      <c r="NU75" s="46"/>
      <c r="NV75" s="46"/>
      <c r="NW75" s="46"/>
      <c r="NX75" s="46"/>
      <c r="NY75" s="46"/>
      <c r="NZ75" s="46"/>
      <c r="OA75" s="46"/>
      <c r="OB75" s="46"/>
      <c r="OC75" s="46"/>
      <c r="OD75" s="46"/>
      <c r="OE75" s="46"/>
      <c r="OF75" s="46"/>
      <c r="OG75" s="46"/>
      <c r="OH75" s="46"/>
      <c r="OI75" s="46"/>
      <c r="OJ75" s="46"/>
      <c r="OK75" s="46"/>
      <c r="OL75" s="46"/>
      <c r="OM75" s="46"/>
      <c r="ON75" s="46"/>
      <c r="OO75" s="46"/>
      <c r="OP75" s="46"/>
      <c r="OQ75" s="46"/>
      <c r="OR75" s="46"/>
      <c r="OS75" s="46"/>
      <c r="OT75" s="46"/>
      <c r="OU75" s="46"/>
      <c r="OV75" s="46"/>
      <c r="OW75" s="46"/>
      <c r="OX75" s="46"/>
      <c r="OY75" s="46"/>
      <c r="OZ75" s="46"/>
      <c r="PA75" s="46"/>
      <c r="PB75" s="46"/>
      <c r="PC75" s="46"/>
      <c r="PD75" s="46"/>
      <c r="PE75" s="46"/>
      <c r="PF75" s="46"/>
      <c r="PG75" s="46"/>
      <c r="PH75" s="46"/>
      <c r="PI75" s="46"/>
      <c r="PJ75" s="46"/>
      <c r="PK75" s="46"/>
      <c r="PL75" s="46"/>
      <c r="PM75" s="46"/>
      <c r="PN75" s="46"/>
      <c r="PO75" s="46"/>
      <c r="PP75" s="46"/>
      <c r="PQ75" s="46"/>
      <c r="PR75" s="46"/>
      <c r="PS75" s="46"/>
      <c r="PT75" s="46"/>
      <c r="PU75" s="46"/>
      <c r="PV75" s="46"/>
      <c r="PW75" s="46"/>
      <c r="PX75" s="46"/>
      <c r="PY75" s="46"/>
      <c r="PZ75" s="46"/>
      <c r="QA75" s="46"/>
      <c r="QB75" s="46"/>
      <c r="QC75" s="46"/>
      <c r="QD75" s="46"/>
      <c r="QE75" s="46"/>
      <c r="QF75" s="46"/>
      <c r="QG75" s="46"/>
      <c r="QH75" s="46"/>
      <c r="QI75" s="46"/>
      <c r="QJ75" s="46"/>
      <c r="QK75" s="46"/>
      <c r="QL75" s="46"/>
      <c r="QM75" s="46"/>
      <c r="QN75" s="46"/>
      <c r="QO75" s="46"/>
      <c r="QP75" s="46"/>
      <c r="QQ75" s="46"/>
      <c r="QR75" s="46"/>
      <c r="QS75" s="46"/>
      <c r="QT75" s="46"/>
      <c r="QU75" s="46"/>
      <c r="QV75" s="46"/>
      <c r="QW75" s="46"/>
      <c r="QX75" s="46"/>
      <c r="QY75" s="46"/>
      <c r="QZ75" s="46"/>
      <c r="RA75" s="46"/>
      <c r="RB75" s="46"/>
      <c r="RC75" s="46"/>
      <c r="RD75" s="46"/>
      <c r="RE75" s="46"/>
      <c r="RF75" s="46"/>
      <c r="RG75" s="46"/>
      <c r="RH75" s="46"/>
      <c r="RI75" s="46"/>
      <c r="RJ75" s="46"/>
      <c r="RK75" s="46"/>
      <c r="RL75" s="46"/>
      <c r="RM75" s="46"/>
      <c r="RN75" s="46"/>
      <c r="RO75" s="46"/>
      <c r="RP75" s="46"/>
      <c r="RQ75" s="46"/>
      <c r="RR75" s="46"/>
      <c r="RS75" s="46"/>
      <c r="RT75" s="46"/>
      <c r="RU75" s="46"/>
      <c r="RV75" s="46"/>
      <c r="RW75" s="46"/>
      <c r="RX75" s="46"/>
      <c r="RY75" s="46"/>
      <c r="RZ75" s="46"/>
      <c r="SA75" s="46"/>
      <c r="SB75" s="46"/>
      <c r="SC75" s="46"/>
      <c r="SD75" s="46"/>
      <c r="SE75" s="46"/>
      <c r="SF75" s="46"/>
      <c r="SG75" s="46"/>
      <c r="SH75" s="46"/>
      <c r="SI75" s="46"/>
      <c r="SJ75" s="46"/>
      <c r="SK75" s="46"/>
      <c r="SL75" s="46"/>
      <c r="SM75" s="46"/>
      <c r="SN75" s="46"/>
      <c r="SO75" s="46"/>
      <c r="SP75" s="46"/>
      <c r="SQ75" s="46"/>
      <c r="SR75" s="46"/>
      <c r="SS75" s="46"/>
      <c r="ST75" s="46"/>
      <c r="SU75" s="46"/>
      <c r="SV75" s="46"/>
      <c r="SW75" s="46"/>
      <c r="SX75" s="46"/>
      <c r="SY75" s="46"/>
      <c r="SZ75" s="46"/>
      <c r="TA75" s="46"/>
      <c r="TB75" s="46"/>
      <c r="TC75" s="46"/>
      <c r="TD75" s="46"/>
      <c r="TE75" s="46"/>
    </row>
    <row r="76" spans="1:525" s="32" customFormat="1" ht="38.25" customHeight="1" x14ac:dyDescent="0.25">
      <c r="A76" s="61" t="s">
        <v>46</v>
      </c>
      <c r="B76" s="66"/>
      <c r="C76" s="66"/>
      <c r="D76" s="57" t="s">
        <v>5</v>
      </c>
      <c r="E76" s="3">
        <v>231877518</v>
      </c>
      <c r="F76" s="3">
        <v>26756569</v>
      </c>
      <c r="G76" s="3">
        <v>17602800</v>
      </c>
      <c r="H76" s="3">
        <v>578400</v>
      </c>
      <c r="I76" s="3">
        <v>0</v>
      </c>
      <c r="J76" s="3">
        <v>289600</v>
      </c>
      <c r="K76" s="3">
        <v>0</v>
      </c>
      <c r="L76" s="3">
        <v>289600</v>
      </c>
      <c r="M76" s="3">
        <v>0</v>
      </c>
      <c r="N76" s="3">
        <v>0</v>
      </c>
      <c r="O76" s="3">
        <v>0</v>
      </c>
      <c r="P76" s="3">
        <v>232167118</v>
      </c>
      <c r="Q76" s="202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  <c r="NJ76" s="31"/>
      <c r="NK76" s="31"/>
      <c r="NL76" s="31"/>
      <c r="NM76" s="31"/>
      <c r="NN76" s="31"/>
      <c r="NO76" s="31"/>
      <c r="NP76" s="31"/>
      <c r="NQ76" s="31"/>
      <c r="NR76" s="31"/>
      <c r="NS76" s="31"/>
      <c r="NT76" s="31"/>
      <c r="NU76" s="31"/>
      <c r="NV76" s="31"/>
      <c r="NW76" s="31"/>
      <c r="NX76" s="31"/>
      <c r="NY76" s="31"/>
      <c r="NZ76" s="31"/>
      <c r="OA76" s="31"/>
      <c r="OB76" s="31"/>
      <c r="OC76" s="31"/>
      <c r="OD76" s="31"/>
      <c r="OE76" s="31"/>
      <c r="OF76" s="31"/>
      <c r="OG76" s="31"/>
      <c r="OH76" s="31"/>
      <c r="OI76" s="31"/>
      <c r="OJ76" s="31"/>
      <c r="OK76" s="31"/>
      <c r="OL76" s="31"/>
      <c r="OM76" s="31"/>
      <c r="ON76" s="31"/>
      <c r="OO76" s="31"/>
      <c r="OP76" s="31"/>
      <c r="OQ76" s="31"/>
      <c r="OR76" s="31"/>
      <c r="OS76" s="31"/>
      <c r="OT76" s="31"/>
      <c r="OU76" s="31"/>
      <c r="OV76" s="31"/>
      <c r="OW76" s="31"/>
      <c r="OX76" s="31"/>
      <c r="OY76" s="31"/>
      <c r="OZ76" s="31"/>
      <c r="PA76" s="31"/>
      <c r="PB76" s="31"/>
      <c r="PC76" s="31"/>
      <c r="PD76" s="31"/>
      <c r="PE76" s="31"/>
      <c r="PF76" s="31"/>
      <c r="PG76" s="31"/>
      <c r="PH76" s="31"/>
      <c r="PI76" s="31"/>
      <c r="PJ76" s="31"/>
      <c r="PK76" s="31"/>
      <c r="PL76" s="31"/>
      <c r="PM76" s="31"/>
      <c r="PN76" s="31"/>
      <c r="PO76" s="31"/>
      <c r="PP76" s="31"/>
      <c r="PQ76" s="31"/>
      <c r="PR76" s="31"/>
      <c r="PS76" s="31"/>
      <c r="PT76" s="31"/>
      <c r="PU76" s="31"/>
      <c r="PV76" s="31"/>
      <c r="PW76" s="31"/>
      <c r="PX76" s="31"/>
      <c r="PY76" s="31"/>
      <c r="PZ76" s="31"/>
      <c r="QA76" s="31"/>
      <c r="QB76" s="31"/>
      <c r="QC76" s="31"/>
      <c r="QD76" s="31"/>
      <c r="QE76" s="31"/>
      <c r="QF76" s="31"/>
      <c r="QG76" s="31"/>
      <c r="QH76" s="31"/>
      <c r="QI76" s="31"/>
      <c r="QJ76" s="31"/>
      <c r="QK76" s="31"/>
      <c r="QL76" s="31"/>
      <c r="QM76" s="31"/>
      <c r="QN76" s="31"/>
      <c r="QO76" s="31"/>
      <c r="QP76" s="31"/>
      <c r="QQ76" s="31"/>
      <c r="QR76" s="31"/>
      <c r="QS76" s="31"/>
      <c r="QT76" s="31"/>
      <c r="QU76" s="31"/>
      <c r="QV76" s="31"/>
      <c r="QW76" s="31"/>
      <c r="QX76" s="31"/>
      <c r="QY76" s="31"/>
      <c r="QZ76" s="31"/>
      <c r="RA76" s="31"/>
      <c r="RB76" s="31"/>
      <c r="RC76" s="31"/>
      <c r="RD76" s="31"/>
      <c r="RE76" s="31"/>
      <c r="RF76" s="31"/>
      <c r="RG76" s="31"/>
      <c r="RH76" s="31"/>
      <c r="RI76" s="31"/>
      <c r="RJ76" s="31"/>
      <c r="RK76" s="31"/>
      <c r="RL76" s="31"/>
      <c r="RM76" s="31"/>
      <c r="RN76" s="31"/>
      <c r="RO76" s="31"/>
      <c r="RP76" s="31"/>
      <c r="RQ76" s="31"/>
      <c r="RR76" s="31"/>
      <c r="RS76" s="31"/>
      <c r="RT76" s="31"/>
      <c r="RU76" s="31"/>
      <c r="RV76" s="31"/>
      <c r="RW76" s="31"/>
      <c r="RX76" s="31"/>
      <c r="RY76" s="31"/>
      <c r="RZ76" s="31"/>
      <c r="SA76" s="31"/>
      <c r="SB76" s="31"/>
      <c r="SC76" s="31"/>
      <c r="SD76" s="31"/>
      <c r="SE76" s="31"/>
      <c r="SF76" s="31"/>
      <c r="SG76" s="31"/>
      <c r="SH76" s="31"/>
      <c r="SI76" s="31"/>
      <c r="SJ76" s="31"/>
      <c r="SK76" s="31"/>
      <c r="SL76" s="31"/>
      <c r="SM76" s="31"/>
      <c r="SN76" s="31"/>
      <c r="SO76" s="31"/>
      <c r="SP76" s="31"/>
      <c r="SQ76" s="31"/>
      <c r="SR76" s="31"/>
      <c r="SS76" s="31"/>
      <c r="ST76" s="31"/>
      <c r="SU76" s="31"/>
      <c r="SV76" s="31"/>
      <c r="SW76" s="31"/>
      <c r="SX76" s="31"/>
      <c r="SY76" s="31"/>
      <c r="SZ76" s="31"/>
      <c r="TA76" s="31"/>
      <c r="TB76" s="31"/>
      <c r="TC76" s="31"/>
      <c r="TD76" s="31"/>
      <c r="TE76" s="31"/>
    </row>
    <row r="77" spans="1:525" s="32" customFormat="1" ht="23.25" customHeight="1" x14ac:dyDescent="0.25">
      <c r="A77" s="61"/>
      <c r="B77" s="66"/>
      <c r="C77" s="66"/>
      <c r="D77" s="57" t="s">
        <v>191</v>
      </c>
      <c r="E77" s="3">
        <f>E80</f>
        <v>-3283700</v>
      </c>
      <c r="F77" s="3">
        <f>F80</f>
        <v>0</v>
      </c>
      <c r="G77" s="3"/>
      <c r="H77" s="3"/>
      <c r="I77" s="3"/>
      <c r="J77" s="3">
        <f t="shared" ref="J77" si="185">L77+O77</f>
        <v>0</v>
      </c>
      <c r="K77" s="3">
        <f>K80</f>
        <v>0</v>
      </c>
      <c r="L77" s="3"/>
      <c r="M77" s="3"/>
      <c r="N77" s="3"/>
      <c r="O77" s="3">
        <f>O80</f>
        <v>0</v>
      </c>
      <c r="P77" s="3">
        <f t="shared" ref="P77" si="186">E77+J77</f>
        <v>-3283700</v>
      </c>
      <c r="Q77" s="202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  <c r="IX77" s="31"/>
      <c r="IY77" s="31"/>
      <c r="IZ77" s="31"/>
      <c r="JA77" s="31"/>
      <c r="JB77" s="31"/>
      <c r="JC77" s="31"/>
      <c r="JD77" s="31"/>
      <c r="JE77" s="31"/>
      <c r="JF77" s="31"/>
      <c r="JG77" s="31"/>
      <c r="JH77" s="31"/>
      <c r="JI77" s="31"/>
      <c r="JJ77" s="31"/>
      <c r="JK77" s="31"/>
      <c r="JL77" s="31"/>
      <c r="JM77" s="31"/>
      <c r="JN77" s="31"/>
      <c r="JO77" s="31"/>
      <c r="JP77" s="31"/>
      <c r="JQ77" s="31"/>
      <c r="JR77" s="31"/>
      <c r="JS77" s="31"/>
      <c r="JT77" s="31"/>
      <c r="JU77" s="31"/>
      <c r="JV77" s="31"/>
      <c r="JW77" s="31"/>
      <c r="JX77" s="31"/>
      <c r="JY77" s="31"/>
      <c r="JZ77" s="31"/>
      <c r="KA77" s="31"/>
      <c r="KB77" s="31"/>
      <c r="KC77" s="31"/>
      <c r="KD77" s="31"/>
      <c r="KE77" s="31"/>
      <c r="KF77" s="31"/>
      <c r="KG77" s="31"/>
      <c r="KH77" s="31"/>
      <c r="KI77" s="31"/>
      <c r="KJ77" s="31"/>
      <c r="KK77" s="31"/>
      <c r="KL77" s="31"/>
      <c r="KM77" s="31"/>
      <c r="KN77" s="31"/>
      <c r="KO77" s="31"/>
      <c r="KP77" s="31"/>
      <c r="KQ77" s="31"/>
      <c r="KR77" s="31"/>
      <c r="KS77" s="31"/>
      <c r="KT77" s="31"/>
      <c r="KU77" s="31"/>
      <c r="KV77" s="31"/>
      <c r="KW77" s="31"/>
      <c r="KX77" s="31"/>
      <c r="KY77" s="31"/>
      <c r="KZ77" s="31"/>
      <c r="LA77" s="31"/>
      <c r="LB77" s="31"/>
      <c r="LC77" s="31"/>
      <c r="LD77" s="31"/>
      <c r="LE77" s="31"/>
      <c r="LF77" s="31"/>
      <c r="LG77" s="31"/>
      <c r="LH77" s="31"/>
      <c r="LI77" s="31"/>
      <c r="LJ77" s="31"/>
      <c r="LK77" s="31"/>
      <c r="LL77" s="31"/>
      <c r="LM77" s="31"/>
      <c r="LN77" s="31"/>
      <c r="LO77" s="31"/>
      <c r="LP77" s="31"/>
      <c r="LQ77" s="31"/>
      <c r="LR77" s="31"/>
      <c r="LS77" s="31"/>
      <c r="LT77" s="31"/>
      <c r="LU77" s="31"/>
      <c r="LV77" s="31"/>
      <c r="LW77" s="31"/>
      <c r="LX77" s="31"/>
      <c r="LY77" s="31"/>
      <c r="LZ77" s="31"/>
      <c r="MA77" s="31"/>
      <c r="MB77" s="31"/>
      <c r="MC77" s="31"/>
      <c r="MD77" s="31"/>
      <c r="ME77" s="31"/>
      <c r="MF77" s="31"/>
      <c r="MG77" s="31"/>
      <c r="MH77" s="31"/>
      <c r="MI77" s="31"/>
      <c r="MJ77" s="31"/>
      <c r="MK77" s="31"/>
      <c r="ML77" s="31"/>
      <c r="MM77" s="31"/>
      <c r="MN77" s="31"/>
      <c r="MO77" s="31"/>
      <c r="MP77" s="31"/>
      <c r="MQ77" s="31"/>
      <c r="MR77" s="31"/>
      <c r="MS77" s="31"/>
      <c r="MT77" s="31"/>
      <c r="MU77" s="31"/>
      <c r="MV77" s="31"/>
      <c r="MW77" s="31"/>
      <c r="MX77" s="31"/>
      <c r="MY77" s="31"/>
      <c r="MZ77" s="31"/>
      <c r="NA77" s="31"/>
      <c r="NB77" s="31"/>
      <c r="NC77" s="31"/>
      <c r="ND77" s="31"/>
      <c r="NE77" s="31"/>
      <c r="NF77" s="31"/>
      <c r="NG77" s="31"/>
      <c r="NH77" s="31"/>
      <c r="NI77" s="31"/>
      <c r="NJ77" s="31"/>
      <c r="NK77" s="31"/>
      <c r="NL77" s="31"/>
      <c r="NM77" s="31"/>
      <c r="NN77" s="31"/>
      <c r="NO77" s="31"/>
      <c r="NP77" s="31"/>
      <c r="NQ77" s="31"/>
      <c r="NR77" s="31"/>
      <c r="NS77" s="31"/>
      <c r="NT77" s="31"/>
      <c r="NU77" s="31"/>
      <c r="NV77" s="31"/>
      <c r="NW77" s="31"/>
      <c r="NX77" s="31"/>
      <c r="NY77" s="31"/>
      <c r="NZ77" s="31"/>
      <c r="OA77" s="31"/>
      <c r="OB77" s="31"/>
      <c r="OC77" s="31"/>
      <c r="OD77" s="31"/>
      <c r="OE77" s="31"/>
      <c r="OF77" s="31"/>
      <c r="OG77" s="31"/>
      <c r="OH77" s="31"/>
      <c r="OI77" s="31"/>
      <c r="OJ77" s="31"/>
      <c r="OK77" s="31"/>
      <c r="OL77" s="31"/>
      <c r="OM77" s="31"/>
      <c r="ON77" s="31"/>
      <c r="OO77" s="31"/>
      <c r="OP77" s="31"/>
      <c r="OQ77" s="31"/>
      <c r="OR77" s="31"/>
      <c r="OS77" s="31"/>
      <c r="OT77" s="31"/>
      <c r="OU77" s="31"/>
      <c r="OV77" s="31"/>
      <c r="OW77" s="31"/>
      <c r="OX77" s="31"/>
      <c r="OY77" s="31"/>
      <c r="OZ77" s="31"/>
      <c r="PA77" s="31"/>
      <c r="PB77" s="31"/>
      <c r="PC77" s="31"/>
      <c r="PD77" s="31"/>
      <c r="PE77" s="31"/>
      <c r="PF77" s="31"/>
      <c r="PG77" s="31"/>
      <c r="PH77" s="31"/>
      <c r="PI77" s="31"/>
      <c r="PJ77" s="31"/>
      <c r="PK77" s="31"/>
      <c r="PL77" s="31"/>
      <c r="PM77" s="31"/>
      <c r="PN77" s="31"/>
      <c r="PO77" s="31"/>
      <c r="PP77" s="31"/>
      <c r="PQ77" s="31"/>
      <c r="PR77" s="31"/>
      <c r="PS77" s="31"/>
      <c r="PT77" s="31"/>
      <c r="PU77" s="31"/>
      <c r="PV77" s="31"/>
      <c r="PW77" s="31"/>
      <c r="PX77" s="31"/>
      <c r="PY77" s="31"/>
      <c r="PZ77" s="31"/>
      <c r="QA77" s="31"/>
      <c r="QB77" s="31"/>
      <c r="QC77" s="31"/>
      <c r="QD77" s="31"/>
      <c r="QE77" s="31"/>
      <c r="QF77" s="31"/>
      <c r="QG77" s="31"/>
      <c r="QH77" s="31"/>
      <c r="QI77" s="31"/>
      <c r="QJ77" s="31"/>
      <c r="QK77" s="31"/>
      <c r="QL77" s="31"/>
      <c r="QM77" s="31"/>
      <c r="QN77" s="31"/>
      <c r="QO77" s="31"/>
      <c r="QP77" s="31"/>
      <c r="QQ77" s="31"/>
      <c r="QR77" s="31"/>
      <c r="QS77" s="31"/>
      <c r="QT77" s="31"/>
      <c r="QU77" s="31"/>
      <c r="QV77" s="31"/>
      <c r="QW77" s="31"/>
      <c r="QX77" s="31"/>
      <c r="QY77" s="31"/>
      <c r="QZ77" s="31"/>
      <c r="RA77" s="31"/>
      <c r="RB77" s="31"/>
      <c r="RC77" s="31"/>
      <c r="RD77" s="31"/>
      <c r="RE77" s="31"/>
      <c r="RF77" s="31"/>
      <c r="RG77" s="31"/>
      <c r="RH77" s="31"/>
      <c r="RI77" s="31"/>
      <c r="RJ77" s="31"/>
      <c r="RK77" s="31"/>
      <c r="RL77" s="31"/>
      <c r="RM77" s="31"/>
      <c r="RN77" s="31"/>
      <c r="RO77" s="31"/>
      <c r="RP77" s="31"/>
      <c r="RQ77" s="31"/>
      <c r="RR77" s="31"/>
      <c r="RS77" s="31"/>
      <c r="RT77" s="31"/>
      <c r="RU77" s="31"/>
      <c r="RV77" s="31"/>
      <c r="RW77" s="31"/>
      <c r="RX77" s="31"/>
      <c r="RY77" s="31"/>
      <c r="RZ77" s="31"/>
      <c r="SA77" s="31"/>
      <c r="SB77" s="31"/>
      <c r="SC77" s="31"/>
      <c r="SD77" s="31"/>
      <c r="SE77" s="31"/>
      <c r="SF77" s="31"/>
      <c r="SG77" s="31"/>
      <c r="SH77" s="31"/>
      <c r="SI77" s="31"/>
      <c r="SJ77" s="31"/>
      <c r="SK77" s="31"/>
      <c r="SL77" s="31"/>
      <c r="SM77" s="31"/>
      <c r="SN77" s="31"/>
      <c r="SO77" s="31"/>
      <c r="SP77" s="31"/>
      <c r="SQ77" s="31"/>
      <c r="SR77" s="31"/>
      <c r="SS77" s="31"/>
      <c r="ST77" s="31"/>
      <c r="SU77" s="31"/>
      <c r="SV77" s="31"/>
      <c r="SW77" s="31"/>
      <c r="SX77" s="31"/>
      <c r="SY77" s="31"/>
      <c r="SZ77" s="31"/>
      <c r="TA77" s="31"/>
      <c r="TB77" s="31"/>
      <c r="TC77" s="31"/>
      <c r="TD77" s="31"/>
      <c r="TE77" s="31"/>
    </row>
    <row r="78" spans="1:525" s="32" customFormat="1" ht="26.25" customHeight="1" x14ac:dyDescent="0.25">
      <c r="A78" s="61"/>
      <c r="B78" s="66"/>
      <c r="C78" s="66"/>
      <c r="D78" s="57" t="s">
        <v>192</v>
      </c>
      <c r="E78" s="3">
        <f>SUM(E76:E77)</f>
        <v>228593818</v>
      </c>
      <c r="F78" s="3">
        <f t="shared" ref="F78" si="187">SUM(F76:F77)</f>
        <v>26756569</v>
      </c>
      <c r="G78" s="3">
        <f t="shared" ref="G78" si="188">SUM(G76:G77)</f>
        <v>17602800</v>
      </c>
      <c r="H78" s="3">
        <f t="shared" ref="H78" si="189">SUM(H76:H77)</f>
        <v>578400</v>
      </c>
      <c r="I78" s="3">
        <f t="shared" ref="I78" si="190">SUM(I76:I77)</f>
        <v>0</v>
      </c>
      <c r="J78" s="3">
        <f t="shared" ref="J78" si="191">SUM(J76:J77)</f>
        <v>289600</v>
      </c>
      <c r="K78" s="3">
        <f t="shared" ref="K78" si="192">SUM(K76:K77)</f>
        <v>0</v>
      </c>
      <c r="L78" s="3">
        <f t="shared" ref="L78" si="193">SUM(L76:L77)</f>
        <v>289600</v>
      </c>
      <c r="M78" s="3">
        <f t="shared" ref="M78" si="194">SUM(M76:M77)</f>
        <v>0</v>
      </c>
      <c r="N78" s="3">
        <f t="shared" ref="N78" si="195">SUM(N76:N77)</f>
        <v>0</v>
      </c>
      <c r="O78" s="3">
        <f t="shared" ref="O78" si="196">SUM(O76:O77)</f>
        <v>0</v>
      </c>
      <c r="P78" s="3">
        <f t="shared" ref="P78" si="197">SUM(P76:P77)</f>
        <v>228883418</v>
      </c>
      <c r="Q78" s="202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31"/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  <c r="KC78" s="31"/>
      <c r="KD78" s="31"/>
      <c r="KE78" s="31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  <c r="NJ78" s="31"/>
      <c r="NK78" s="31"/>
      <c r="NL78" s="31"/>
      <c r="NM78" s="31"/>
      <c r="NN78" s="31"/>
      <c r="NO78" s="31"/>
      <c r="NP78" s="31"/>
      <c r="NQ78" s="31"/>
      <c r="NR78" s="31"/>
      <c r="NS78" s="31"/>
      <c r="NT78" s="31"/>
      <c r="NU78" s="31"/>
      <c r="NV78" s="31"/>
      <c r="NW78" s="31"/>
      <c r="NX78" s="31"/>
      <c r="NY78" s="31"/>
      <c r="NZ78" s="31"/>
      <c r="OA78" s="31"/>
      <c r="OB78" s="31"/>
      <c r="OC78" s="31"/>
      <c r="OD78" s="31"/>
      <c r="OE78" s="31"/>
      <c r="OF78" s="31"/>
      <c r="OG78" s="31"/>
      <c r="OH78" s="31"/>
      <c r="OI78" s="31"/>
      <c r="OJ78" s="31"/>
      <c r="OK78" s="31"/>
      <c r="OL78" s="31"/>
      <c r="OM78" s="31"/>
      <c r="ON78" s="31"/>
      <c r="OO78" s="31"/>
      <c r="OP78" s="31"/>
      <c r="OQ78" s="31"/>
      <c r="OR78" s="31"/>
      <c r="OS78" s="31"/>
      <c r="OT78" s="31"/>
      <c r="OU78" s="31"/>
      <c r="OV78" s="31"/>
      <c r="OW78" s="31"/>
      <c r="OX78" s="31"/>
      <c r="OY78" s="31"/>
      <c r="OZ78" s="31"/>
      <c r="PA78" s="31"/>
      <c r="PB78" s="31"/>
      <c r="PC78" s="31"/>
      <c r="PD78" s="31"/>
      <c r="PE78" s="31"/>
      <c r="PF78" s="31"/>
      <c r="PG78" s="31"/>
      <c r="PH78" s="31"/>
      <c r="PI78" s="31"/>
      <c r="PJ78" s="31"/>
      <c r="PK78" s="31"/>
      <c r="PL78" s="31"/>
      <c r="PM78" s="31"/>
      <c r="PN78" s="31"/>
      <c r="PO78" s="31"/>
      <c r="PP78" s="31"/>
      <c r="PQ78" s="31"/>
      <c r="PR78" s="31"/>
      <c r="PS78" s="31"/>
      <c r="PT78" s="31"/>
      <c r="PU78" s="31"/>
      <c r="PV78" s="31"/>
      <c r="PW78" s="31"/>
      <c r="PX78" s="31"/>
      <c r="PY78" s="31"/>
      <c r="PZ78" s="31"/>
      <c r="QA78" s="31"/>
      <c r="QB78" s="31"/>
      <c r="QC78" s="31"/>
      <c r="QD78" s="31"/>
      <c r="QE78" s="31"/>
      <c r="QF78" s="31"/>
      <c r="QG78" s="31"/>
      <c r="QH78" s="31"/>
      <c r="QI78" s="31"/>
      <c r="QJ78" s="31"/>
      <c r="QK78" s="31"/>
      <c r="QL78" s="31"/>
      <c r="QM78" s="31"/>
      <c r="QN78" s="31"/>
      <c r="QO78" s="31"/>
      <c r="QP78" s="31"/>
      <c r="QQ78" s="31"/>
      <c r="QR78" s="31"/>
      <c r="QS78" s="31"/>
      <c r="QT78" s="31"/>
      <c r="QU78" s="31"/>
      <c r="QV78" s="31"/>
      <c r="QW78" s="31"/>
      <c r="QX78" s="31"/>
      <c r="QY78" s="31"/>
      <c r="QZ78" s="31"/>
      <c r="RA78" s="31"/>
      <c r="RB78" s="31"/>
      <c r="RC78" s="31"/>
      <c r="RD78" s="31"/>
      <c r="RE78" s="31"/>
      <c r="RF78" s="31"/>
      <c r="RG78" s="31"/>
      <c r="RH78" s="31"/>
      <c r="RI78" s="31"/>
      <c r="RJ78" s="31"/>
      <c r="RK78" s="31"/>
      <c r="RL78" s="31"/>
      <c r="RM78" s="31"/>
      <c r="RN78" s="31"/>
      <c r="RO78" s="31"/>
      <c r="RP78" s="31"/>
      <c r="RQ78" s="31"/>
      <c r="RR78" s="31"/>
      <c r="RS78" s="31"/>
      <c r="RT78" s="31"/>
      <c r="RU78" s="31"/>
      <c r="RV78" s="31"/>
      <c r="RW78" s="31"/>
      <c r="RX78" s="31"/>
      <c r="RY78" s="31"/>
      <c r="RZ78" s="31"/>
      <c r="SA78" s="31"/>
      <c r="SB78" s="31"/>
      <c r="SC78" s="31"/>
      <c r="SD78" s="31"/>
      <c r="SE78" s="31"/>
      <c r="SF78" s="31"/>
      <c r="SG78" s="31"/>
      <c r="SH78" s="31"/>
      <c r="SI78" s="31"/>
      <c r="SJ78" s="31"/>
      <c r="SK78" s="31"/>
      <c r="SL78" s="31"/>
      <c r="SM78" s="31"/>
      <c r="SN78" s="31"/>
      <c r="SO78" s="31"/>
      <c r="SP78" s="31"/>
      <c r="SQ78" s="31"/>
      <c r="SR78" s="31"/>
      <c r="SS78" s="31"/>
      <c r="ST78" s="31"/>
      <c r="SU78" s="31"/>
      <c r="SV78" s="31"/>
      <c r="SW78" s="31"/>
      <c r="SX78" s="31"/>
      <c r="SY78" s="31"/>
      <c r="SZ78" s="31"/>
      <c r="TA78" s="31"/>
      <c r="TB78" s="31"/>
      <c r="TC78" s="31"/>
      <c r="TD78" s="31"/>
      <c r="TE78" s="31"/>
    </row>
    <row r="79" spans="1:525" s="37" customFormat="1" ht="34.5" customHeight="1" x14ac:dyDescent="0.25">
      <c r="A79" s="33" t="s">
        <v>47</v>
      </c>
      <c r="B79" s="60"/>
      <c r="C79" s="60"/>
      <c r="D79" s="35" t="s">
        <v>5</v>
      </c>
      <c r="E79" s="4">
        <v>231877518</v>
      </c>
      <c r="F79" s="4">
        <v>26756569</v>
      </c>
      <c r="G79" s="4">
        <v>17602800</v>
      </c>
      <c r="H79" s="4">
        <v>578400</v>
      </c>
      <c r="I79" s="4">
        <v>0</v>
      </c>
      <c r="J79" s="4">
        <v>289600</v>
      </c>
      <c r="K79" s="4">
        <v>0</v>
      </c>
      <c r="L79" s="4">
        <v>289600</v>
      </c>
      <c r="M79" s="4">
        <v>0</v>
      </c>
      <c r="N79" s="4">
        <v>0</v>
      </c>
      <c r="O79" s="4">
        <v>0</v>
      </c>
      <c r="P79" s="4">
        <v>232167118</v>
      </c>
      <c r="Q79" s="202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  <c r="IW79" s="36"/>
      <c r="IX79" s="36"/>
      <c r="IY79" s="36"/>
      <c r="IZ79" s="36"/>
      <c r="JA79" s="36"/>
      <c r="JB79" s="36"/>
      <c r="JC79" s="36"/>
      <c r="JD79" s="36"/>
      <c r="JE79" s="36"/>
      <c r="JF79" s="36"/>
      <c r="JG79" s="36"/>
      <c r="JH79" s="36"/>
      <c r="JI79" s="36"/>
      <c r="JJ79" s="36"/>
      <c r="JK79" s="36"/>
      <c r="JL79" s="36"/>
      <c r="JM79" s="36"/>
      <c r="JN79" s="36"/>
      <c r="JO79" s="36"/>
      <c r="JP79" s="36"/>
      <c r="JQ79" s="36"/>
      <c r="JR79" s="36"/>
      <c r="JS79" s="36"/>
      <c r="JT79" s="36"/>
      <c r="JU79" s="36"/>
      <c r="JV79" s="36"/>
      <c r="JW79" s="36"/>
      <c r="JX79" s="36"/>
      <c r="JY79" s="36"/>
      <c r="JZ79" s="36"/>
      <c r="KA79" s="36"/>
      <c r="KB79" s="36"/>
      <c r="KC79" s="36"/>
      <c r="KD79" s="36"/>
      <c r="KE79" s="36"/>
      <c r="KF79" s="36"/>
      <c r="KG79" s="36"/>
      <c r="KH79" s="36"/>
      <c r="KI79" s="36"/>
      <c r="KJ79" s="36"/>
      <c r="KK79" s="36"/>
      <c r="KL79" s="36"/>
      <c r="KM79" s="36"/>
      <c r="KN79" s="36"/>
      <c r="KO79" s="36"/>
      <c r="KP79" s="36"/>
      <c r="KQ79" s="36"/>
      <c r="KR79" s="36"/>
      <c r="KS79" s="36"/>
      <c r="KT79" s="36"/>
      <c r="KU79" s="36"/>
      <c r="KV79" s="36"/>
      <c r="KW79" s="36"/>
      <c r="KX79" s="36"/>
      <c r="KY79" s="36"/>
      <c r="KZ79" s="36"/>
      <c r="LA79" s="36"/>
      <c r="LB79" s="36"/>
      <c r="LC79" s="36"/>
      <c r="LD79" s="36"/>
      <c r="LE79" s="36"/>
      <c r="LF79" s="36"/>
      <c r="LG79" s="36"/>
      <c r="LH79" s="36"/>
      <c r="LI79" s="36"/>
      <c r="LJ79" s="36"/>
      <c r="LK79" s="36"/>
      <c r="LL79" s="36"/>
      <c r="LM79" s="36"/>
      <c r="LN79" s="36"/>
      <c r="LO79" s="36"/>
      <c r="LP79" s="36"/>
      <c r="LQ79" s="36"/>
      <c r="LR79" s="36"/>
      <c r="LS79" s="36"/>
      <c r="LT79" s="36"/>
      <c r="LU79" s="36"/>
      <c r="LV79" s="36"/>
      <c r="LW79" s="36"/>
      <c r="LX79" s="36"/>
      <c r="LY79" s="36"/>
      <c r="LZ79" s="36"/>
      <c r="MA79" s="36"/>
      <c r="MB79" s="36"/>
      <c r="MC79" s="36"/>
      <c r="MD79" s="36"/>
      <c r="ME79" s="36"/>
      <c r="MF79" s="36"/>
      <c r="MG79" s="36"/>
      <c r="MH79" s="36"/>
      <c r="MI79" s="36"/>
      <c r="MJ79" s="36"/>
      <c r="MK79" s="36"/>
      <c r="ML79" s="36"/>
      <c r="MM79" s="36"/>
      <c r="MN79" s="36"/>
      <c r="MO79" s="36"/>
      <c r="MP79" s="36"/>
      <c r="MQ79" s="36"/>
      <c r="MR79" s="36"/>
      <c r="MS79" s="36"/>
      <c r="MT79" s="36"/>
      <c r="MU79" s="36"/>
      <c r="MV79" s="36"/>
      <c r="MW79" s="36"/>
      <c r="MX79" s="36"/>
      <c r="MY79" s="36"/>
      <c r="MZ79" s="36"/>
      <c r="NA79" s="36"/>
      <c r="NB79" s="36"/>
      <c r="NC79" s="36"/>
      <c r="ND79" s="36"/>
      <c r="NE79" s="36"/>
      <c r="NF79" s="36"/>
      <c r="NG79" s="36"/>
      <c r="NH79" s="36"/>
      <c r="NI79" s="36"/>
      <c r="NJ79" s="36"/>
      <c r="NK79" s="36"/>
      <c r="NL79" s="36"/>
      <c r="NM79" s="36"/>
      <c r="NN79" s="36"/>
      <c r="NO79" s="36"/>
      <c r="NP79" s="36"/>
      <c r="NQ79" s="36"/>
      <c r="NR79" s="36"/>
      <c r="NS79" s="36"/>
      <c r="NT79" s="36"/>
      <c r="NU79" s="36"/>
      <c r="NV79" s="36"/>
      <c r="NW79" s="36"/>
      <c r="NX79" s="36"/>
      <c r="NY79" s="36"/>
      <c r="NZ79" s="36"/>
      <c r="OA79" s="36"/>
      <c r="OB79" s="36"/>
      <c r="OC79" s="36"/>
      <c r="OD79" s="36"/>
      <c r="OE79" s="36"/>
      <c r="OF79" s="36"/>
      <c r="OG79" s="36"/>
      <c r="OH79" s="36"/>
      <c r="OI79" s="36"/>
      <c r="OJ79" s="36"/>
      <c r="OK79" s="36"/>
      <c r="OL79" s="36"/>
      <c r="OM79" s="36"/>
      <c r="ON79" s="36"/>
      <c r="OO79" s="36"/>
      <c r="OP79" s="36"/>
      <c r="OQ79" s="36"/>
      <c r="OR79" s="36"/>
      <c r="OS79" s="36"/>
      <c r="OT79" s="36"/>
      <c r="OU79" s="36"/>
      <c r="OV79" s="36"/>
      <c r="OW79" s="36"/>
      <c r="OX79" s="36"/>
      <c r="OY79" s="36"/>
      <c r="OZ79" s="36"/>
      <c r="PA79" s="36"/>
      <c r="PB79" s="36"/>
      <c r="PC79" s="36"/>
      <c r="PD79" s="36"/>
      <c r="PE79" s="36"/>
      <c r="PF79" s="36"/>
      <c r="PG79" s="36"/>
      <c r="PH79" s="36"/>
      <c r="PI79" s="36"/>
      <c r="PJ79" s="36"/>
      <c r="PK79" s="36"/>
      <c r="PL79" s="36"/>
      <c r="PM79" s="36"/>
      <c r="PN79" s="36"/>
      <c r="PO79" s="36"/>
      <c r="PP79" s="36"/>
      <c r="PQ79" s="36"/>
      <c r="PR79" s="36"/>
      <c r="PS79" s="36"/>
      <c r="PT79" s="36"/>
      <c r="PU79" s="36"/>
      <c r="PV79" s="36"/>
      <c r="PW79" s="36"/>
      <c r="PX79" s="36"/>
      <c r="PY79" s="36"/>
      <c r="PZ79" s="36"/>
      <c r="QA79" s="36"/>
      <c r="QB79" s="36"/>
      <c r="QC79" s="36"/>
      <c r="QD79" s="36"/>
      <c r="QE79" s="36"/>
      <c r="QF79" s="36"/>
      <c r="QG79" s="36"/>
      <c r="QH79" s="36"/>
      <c r="QI79" s="36"/>
      <c r="QJ79" s="36"/>
      <c r="QK79" s="36"/>
      <c r="QL79" s="36"/>
      <c r="QM79" s="36"/>
      <c r="QN79" s="36"/>
      <c r="QO79" s="36"/>
      <c r="QP79" s="36"/>
      <c r="QQ79" s="36"/>
      <c r="QR79" s="36"/>
      <c r="QS79" s="36"/>
      <c r="QT79" s="36"/>
      <c r="QU79" s="36"/>
      <c r="QV79" s="36"/>
      <c r="QW79" s="36"/>
      <c r="QX79" s="36"/>
      <c r="QY79" s="36"/>
      <c r="QZ79" s="36"/>
      <c r="RA79" s="36"/>
      <c r="RB79" s="36"/>
      <c r="RC79" s="36"/>
      <c r="RD79" s="36"/>
      <c r="RE79" s="36"/>
      <c r="RF79" s="36"/>
      <c r="RG79" s="36"/>
      <c r="RH79" s="36"/>
      <c r="RI79" s="36"/>
      <c r="RJ79" s="36"/>
      <c r="RK79" s="36"/>
      <c r="RL79" s="36"/>
      <c r="RM79" s="36"/>
      <c r="RN79" s="36"/>
      <c r="RO79" s="36"/>
      <c r="RP79" s="36"/>
      <c r="RQ79" s="36"/>
      <c r="RR79" s="36"/>
      <c r="RS79" s="36"/>
      <c r="RT79" s="36"/>
      <c r="RU79" s="36"/>
      <c r="RV79" s="36"/>
      <c r="RW79" s="36"/>
      <c r="RX79" s="36"/>
      <c r="RY79" s="36"/>
      <c r="RZ79" s="36"/>
      <c r="SA79" s="36"/>
      <c r="SB79" s="36"/>
      <c r="SC79" s="36"/>
      <c r="SD79" s="36"/>
      <c r="SE79" s="36"/>
      <c r="SF79" s="36"/>
      <c r="SG79" s="36"/>
      <c r="SH79" s="36"/>
      <c r="SI79" s="36"/>
      <c r="SJ79" s="36"/>
      <c r="SK79" s="36"/>
      <c r="SL79" s="36"/>
      <c r="SM79" s="36"/>
      <c r="SN79" s="36"/>
      <c r="SO79" s="36"/>
      <c r="SP79" s="36"/>
      <c r="SQ79" s="36"/>
      <c r="SR79" s="36"/>
      <c r="SS79" s="36"/>
      <c r="ST79" s="36"/>
      <c r="SU79" s="36"/>
      <c r="SV79" s="36"/>
      <c r="SW79" s="36"/>
      <c r="SX79" s="36"/>
      <c r="SY79" s="36"/>
      <c r="SZ79" s="36"/>
      <c r="TA79" s="36"/>
      <c r="TB79" s="36"/>
      <c r="TC79" s="36"/>
      <c r="TD79" s="36"/>
      <c r="TE79" s="36"/>
    </row>
    <row r="80" spans="1:525" s="37" customFormat="1" ht="24.75" customHeight="1" x14ac:dyDescent="0.25">
      <c r="A80" s="33"/>
      <c r="B80" s="60"/>
      <c r="C80" s="60"/>
      <c r="D80" s="35" t="s">
        <v>191</v>
      </c>
      <c r="E80" s="4">
        <f>E83</f>
        <v>-3283700</v>
      </c>
      <c r="F80" s="4"/>
      <c r="G80" s="4"/>
      <c r="H80" s="4"/>
      <c r="I80" s="4"/>
      <c r="J80" s="4">
        <f t="shared" ref="J80" si="198">L80+O80</f>
        <v>0</v>
      </c>
      <c r="K80" s="4"/>
      <c r="L80" s="4"/>
      <c r="M80" s="4"/>
      <c r="N80" s="4"/>
      <c r="O80" s="4"/>
      <c r="P80" s="4">
        <f>E80+J80</f>
        <v>-3283700</v>
      </c>
      <c r="Q80" s="202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  <c r="IW80" s="36"/>
      <c r="IX80" s="36"/>
      <c r="IY80" s="36"/>
      <c r="IZ80" s="36"/>
      <c r="JA80" s="36"/>
      <c r="JB80" s="36"/>
      <c r="JC80" s="36"/>
      <c r="JD80" s="36"/>
      <c r="JE80" s="36"/>
      <c r="JF80" s="36"/>
      <c r="JG80" s="36"/>
      <c r="JH80" s="36"/>
      <c r="JI80" s="36"/>
      <c r="JJ80" s="36"/>
      <c r="JK80" s="36"/>
      <c r="JL80" s="36"/>
      <c r="JM80" s="36"/>
      <c r="JN80" s="36"/>
      <c r="JO80" s="36"/>
      <c r="JP80" s="36"/>
      <c r="JQ80" s="36"/>
      <c r="JR80" s="36"/>
      <c r="JS80" s="36"/>
      <c r="JT80" s="36"/>
      <c r="JU80" s="36"/>
      <c r="JV80" s="36"/>
      <c r="JW80" s="36"/>
      <c r="JX80" s="36"/>
      <c r="JY80" s="36"/>
      <c r="JZ80" s="36"/>
      <c r="KA80" s="36"/>
      <c r="KB80" s="36"/>
      <c r="KC80" s="36"/>
      <c r="KD80" s="36"/>
      <c r="KE80" s="36"/>
      <c r="KF80" s="36"/>
      <c r="KG80" s="36"/>
      <c r="KH80" s="36"/>
      <c r="KI80" s="36"/>
      <c r="KJ80" s="36"/>
      <c r="KK80" s="36"/>
      <c r="KL80" s="36"/>
      <c r="KM80" s="36"/>
      <c r="KN80" s="36"/>
      <c r="KO80" s="36"/>
      <c r="KP80" s="36"/>
      <c r="KQ80" s="36"/>
      <c r="KR80" s="36"/>
      <c r="KS80" s="36"/>
      <c r="KT80" s="36"/>
      <c r="KU80" s="36"/>
      <c r="KV80" s="36"/>
      <c r="KW80" s="36"/>
      <c r="KX80" s="36"/>
      <c r="KY80" s="36"/>
      <c r="KZ80" s="36"/>
      <c r="LA80" s="36"/>
      <c r="LB80" s="36"/>
      <c r="LC80" s="36"/>
      <c r="LD80" s="36"/>
      <c r="LE80" s="36"/>
      <c r="LF80" s="36"/>
      <c r="LG80" s="36"/>
      <c r="LH80" s="36"/>
      <c r="LI80" s="36"/>
      <c r="LJ80" s="36"/>
      <c r="LK80" s="36"/>
      <c r="LL80" s="36"/>
      <c r="LM80" s="36"/>
      <c r="LN80" s="36"/>
      <c r="LO80" s="36"/>
      <c r="LP80" s="36"/>
      <c r="LQ80" s="36"/>
      <c r="LR80" s="36"/>
      <c r="LS80" s="36"/>
      <c r="LT80" s="36"/>
      <c r="LU80" s="36"/>
      <c r="LV80" s="36"/>
      <c r="LW80" s="36"/>
      <c r="LX80" s="36"/>
      <c r="LY80" s="36"/>
      <c r="LZ80" s="36"/>
      <c r="MA80" s="36"/>
      <c r="MB80" s="36"/>
      <c r="MC80" s="36"/>
      <c r="MD80" s="36"/>
      <c r="ME80" s="36"/>
      <c r="MF80" s="36"/>
      <c r="MG80" s="36"/>
      <c r="MH80" s="36"/>
      <c r="MI80" s="36"/>
      <c r="MJ80" s="36"/>
      <c r="MK80" s="36"/>
      <c r="ML80" s="36"/>
      <c r="MM80" s="36"/>
      <c r="MN80" s="36"/>
      <c r="MO80" s="36"/>
      <c r="MP80" s="36"/>
      <c r="MQ80" s="36"/>
      <c r="MR80" s="36"/>
      <c r="MS80" s="36"/>
      <c r="MT80" s="36"/>
      <c r="MU80" s="36"/>
      <c r="MV80" s="36"/>
      <c r="MW80" s="36"/>
      <c r="MX80" s="36"/>
      <c r="MY80" s="36"/>
      <c r="MZ80" s="36"/>
      <c r="NA80" s="36"/>
      <c r="NB80" s="36"/>
      <c r="NC80" s="36"/>
      <c r="ND80" s="36"/>
      <c r="NE80" s="36"/>
      <c r="NF80" s="36"/>
      <c r="NG80" s="36"/>
      <c r="NH80" s="36"/>
      <c r="NI80" s="36"/>
      <c r="NJ80" s="36"/>
      <c r="NK80" s="36"/>
      <c r="NL80" s="36"/>
      <c r="NM80" s="36"/>
      <c r="NN80" s="36"/>
      <c r="NO80" s="36"/>
      <c r="NP80" s="36"/>
      <c r="NQ80" s="36"/>
      <c r="NR80" s="36"/>
      <c r="NS80" s="36"/>
      <c r="NT80" s="36"/>
      <c r="NU80" s="36"/>
      <c r="NV80" s="36"/>
      <c r="NW80" s="36"/>
      <c r="NX80" s="36"/>
      <c r="NY80" s="36"/>
      <c r="NZ80" s="36"/>
      <c r="OA80" s="36"/>
      <c r="OB80" s="36"/>
      <c r="OC80" s="36"/>
      <c r="OD80" s="36"/>
      <c r="OE80" s="36"/>
      <c r="OF80" s="36"/>
      <c r="OG80" s="36"/>
      <c r="OH80" s="36"/>
      <c r="OI80" s="36"/>
      <c r="OJ80" s="36"/>
      <c r="OK80" s="36"/>
      <c r="OL80" s="36"/>
      <c r="OM80" s="36"/>
      <c r="ON80" s="36"/>
      <c r="OO80" s="36"/>
      <c r="OP80" s="36"/>
      <c r="OQ80" s="36"/>
      <c r="OR80" s="36"/>
      <c r="OS80" s="36"/>
      <c r="OT80" s="36"/>
      <c r="OU80" s="36"/>
      <c r="OV80" s="36"/>
      <c r="OW80" s="36"/>
      <c r="OX80" s="36"/>
      <c r="OY80" s="36"/>
      <c r="OZ80" s="36"/>
      <c r="PA80" s="36"/>
      <c r="PB80" s="36"/>
      <c r="PC80" s="36"/>
      <c r="PD80" s="36"/>
      <c r="PE80" s="36"/>
      <c r="PF80" s="36"/>
      <c r="PG80" s="36"/>
      <c r="PH80" s="36"/>
      <c r="PI80" s="36"/>
      <c r="PJ80" s="36"/>
      <c r="PK80" s="36"/>
      <c r="PL80" s="36"/>
      <c r="PM80" s="36"/>
      <c r="PN80" s="36"/>
      <c r="PO80" s="36"/>
      <c r="PP80" s="36"/>
      <c r="PQ80" s="36"/>
      <c r="PR80" s="36"/>
      <c r="PS80" s="36"/>
      <c r="PT80" s="36"/>
      <c r="PU80" s="36"/>
      <c r="PV80" s="36"/>
      <c r="PW80" s="36"/>
      <c r="PX80" s="36"/>
      <c r="PY80" s="36"/>
      <c r="PZ80" s="36"/>
      <c r="QA80" s="36"/>
      <c r="QB80" s="36"/>
      <c r="QC80" s="36"/>
      <c r="QD80" s="36"/>
      <c r="QE80" s="36"/>
      <c r="QF80" s="36"/>
      <c r="QG80" s="36"/>
      <c r="QH80" s="36"/>
      <c r="QI80" s="36"/>
      <c r="QJ80" s="36"/>
      <c r="QK80" s="36"/>
      <c r="QL80" s="36"/>
      <c r="QM80" s="36"/>
      <c r="QN80" s="36"/>
      <c r="QO80" s="36"/>
      <c r="QP80" s="36"/>
      <c r="QQ80" s="36"/>
      <c r="QR80" s="36"/>
      <c r="QS80" s="36"/>
      <c r="QT80" s="36"/>
      <c r="QU80" s="36"/>
      <c r="QV80" s="36"/>
      <c r="QW80" s="36"/>
      <c r="QX80" s="36"/>
      <c r="QY80" s="36"/>
      <c r="QZ80" s="36"/>
      <c r="RA80" s="36"/>
      <c r="RB80" s="36"/>
      <c r="RC80" s="36"/>
      <c r="RD80" s="36"/>
      <c r="RE80" s="36"/>
      <c r="RF80" s="36"/>
      <c r="RG80" s="36"/>
      <c r="RH80" s="36"/>
      <c r="RI80" s="36"/>
      <c r="RJ80" s="36"/>
      <c r="RK80" s="36"/>
      <c r="RL80" s="36"/>
      <c r="RM80" s="36"/>
      <c r="RN80" s="36"/>
      <c r="RO80" s="36"/>
      <c r="RP80" s="36"/>
      <c r="RQ80" s="36"/>
      <c r="RR80" s="36"/>
      <c r="RS80" s="36"/>
      <c r="RT80" s="36"/>
      <c r="RU80" s="36"/>
      <c r="RV80" s="36"/>
      <c r="RW80" s="36"/>
      <c r="RX80" s="36"/>
      <c r="RY80" s="36"/>
      <c r="RZ80" s="36"/>
      <c r="SA80" s="36"/>
      <c r="SB80" s="36"/>
      <c r="SC80" s="36"/>
      <c r="SD80" s="36"/>
      <c r="SE80" s="36"/>
      <c r="SF80" s="36"/>
      <c r="SG80" s="36"/>
      <c r="SH80" s="36"/>
      <c r="SI80" s="36"/>
      <c r="SJ80" s="36"/>
      <c r="SK80" s="36"/>
      <c r="SL80" s="36"/>
      <c r="SM80" s="36"/>
      <c r="SN80" s="36"/>
      <c r="SO80" s="36"/>
      <c r="SP80" s="36"/>
      <c r="SQ80" s="36"/>
      <c r="SR80" s="36"/>
      <c r="SS80" s="36"/>
      <c r="ST80" s="36"/>
      <c r="SU80" s="36"/>
      <c r="SV80" s="36"/>
      <c r="SW80" s="36"/>
      <c r="SX80" s="36"/>
      <c r="SY80" s="36"/>
      <c r="SZ80" s="36"/>
      <c r="TA80" s="36"/>
      <c r="TB80" s="36"/>
      <c r="TC80" s="36"/>
      <c r="TD80" s="36"/>
      <c r="TE80" s="36"/>
    </row>
    <row r="81" spans="1:525" s="37" customFormat="1" ht="15.75" x14ac:dyDescent="0.25">
      <c r="A81" s="33"/>
      <c r="B81" s="60"/>
      <c r="C81" s="60"/>
      <c r="D81" s="35" t="s">
        <v>192</v>
      </c>
      <c r="E81" s="4">
        <f>SUM(E79:E80)</f>
        <v>228593818</v>
      </c>
      <c r="F81" s="4">
        <f t="shared" ref="F81" si="199">SUM(F79:F80)</f>
        <v>26756569</v>
      </c>
      <c r="G81" s="4">
        <f t="shared" ref="G81" si="200">SUM(G79:G80)</f>
        <v>17602800</v>
      </c>
      <c r="H81" s="4">
        <f t="shared" ref="H81" si="201">SUM(H79:H80)</f>
        <v>578400</v>
      </c>
      <c r="I81" s="4">
        <f t="shared" ref="I81" si="202">SUM(I79:I80)</f>
        <v>0</v>
      </c>
      <c r="J81" s="4">
        <f t="shared" ref="J81" si="203">SUM(J79:J80)</f>
        <v>289600</v>
      </c>
      <c r="K81" s="4">
        <f t="shared" ref="K81" si="204">SUM(K79:K80)</f>
        <v>0</v>
      </c>
      <c r="L81" s="4">
        <f t="shared" ref="L81" si="205">SUM(L79:L80)</f>
        <v>289600</v>
      </c>
      <c r="M81" s="4">
        <f t="shared" ref="M81" si="206">SUM(M79:M80)</f>
        <v>0</v>
      </c>
      <c r="N81" s="4">
        <f t="shared" ref="N81" si="207">SUM(N79:N80)</f>
        <v>0</v>
      </c>
      <c r="O81" s="4">
        <f t="shared" ref="O81" si="208">SUM(O79:O80)</f>
        <v>0</v>
      </c>
      <c r="P81" s="4">
        <f t="shared" ref="P81" si="209">SUM(P79:P80)</f>
        <v>228883418</v>
      </c>
      <c r="Q81" s="202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  <c r="IW81" s="36"/>
      <c r="IX81" s="36"/>
      <c r="IY81" s="36"/>
      <c r="IZ81" s="36"/>
      <c r="JA81" s="36"/>
      <c r="JB81" s="36"/>
      <c r="JC81" s="36"/>
      <c r="JD81" s="36"/>
      <c r="JE81" s="36"/>
      <c r="JF81" s="36"/>
      <c r="JG81" s="36"/>
      <c r="JH81" s="36"/>
      <c r="JI81" s="36"/>
      <c r="JJ81" s="36"/>
      <c r="JK81" s="36"/>
      <c r="JL81" s="36"/>
      <c r="JM81" s="36"/>
      <c r="JN81" s="36"/>
      <c r="JO81" s="36"/>
      <c r="JP81" s="36"/>
      <c r="JQ81" s="36"/>
      <c r="JR81" s="36"/>
      <c r="JS81" s="36"/>
      <c r="JT81" s="36"/>
      <c r="JU81" s="36"/>
      <c r="JV81" s="36"/>
      <c r="JW81" s="36"/>
      <c r="JX81" s="36"/>
      <c r="JY81" s="36"/>
      <c r="JZ81" s="36"/>
      <c r="KA81" s="36"/>
      <c r="KB81" s="36"/>
      <c r="KC81" s="36"/>
      <c r="KD81" s="36"/>
      <c r="KE81" s="36"/>
      <c r="KF81" s="36"/>
      <c r="KG81" s="36"/>
      <c r="KH81" s="36"/>
      <c r="KI81" s="36"/>
      <c r="KJ81" s="36"/>
      <c r="KK81" s="36"/>
      <c r="KL81" s="36"/>
      <c r="KM81" s="36"/>
      <c r="KN81" s="36"/>
      <c r="KO81" s="36"/>
      <c r="KP81" s="36"/>
      <c r="KQ81" s="36"/>
      <c r="KR81" s="36"/>
      <c r="KS81" s="36"/>
      <c r="KT81" s="36"/>
      <c r="KU81" s="36"/>
      <c r="KV81" s="36"/>
      <c r="KW81" s="36"/>
      <c r="KX81" s="36"/>
      <c r="KY81" s="36"/>
      <c r="KZ81" s="36"/>
      <c r="LA81" s="36"/>
      <c r="LB81" s="36"/>
      <c r="LC81" s="36"/>
      <c r="LD81" s="36"/>
      <c r="LE81" s="36"/>
      <c r="LF81" s="36"/>
      <c r="LG81" s="36"/>
      <c r="LH81" s="36"/>
      <c r="LI81" s="36"/>
      <c r="LJ81" s="36"/>
      <c r="LK81" s="36"/>
      <c r="LL81" s="36"/>
      <c r="LM81" s="36"/>
      <c r="LN81" s="36"/>
      <c r="LO81" s="36"/>
      <c r="LP81" s="36"/>
      <c r="LQ81" s="36"/>
      <c r="LR81" s="36"/>
      <c r="LS81" s="36"/>
      <c r="LT81" s="36"/>
      <c r="LU81" s="36"/>
      <c r="LV81" s="36"/>
      <c r="LW81" s="36"/>
      <c r="LX81" s="36"/>
      <c r="LY81" s="36"/>
      <c r="LZ81" s="36"/>
      <c r="MA81" s="36"/>
      <c r="MB81" s="36"/>
      <c r="MC81" s="36"/>
      <c r="MD81" s="36"/>
      <c r="ME81" s="36"/>
      <c r="MF81" s="36"/>
      <c r="MG81" s="36"/>
      <c r="MH81" s="36"/>
      <c r="MI81" s="36"/>
      <c r="MJ81" s="36"/>
      <c r="MK81" s="36"/>
      <c r="ML81" s="36"/>
      <c r="MM81" s="36"/>
      <c r="MN81" s="36"/>
      <c r="MO81" s="36"/>
      <c r="MP81" s="36"/>
      <c r="MQ81" s="36"/>
      <c r="MR81" s="36"/>
      <c r="MS81" s="36"/>
      <c r="MT81" s="36"/>
      <c r="MU81" s="36"/>
      <c r="MV81" s="36"/>
      <c r="MW81" s="36"/>
      <c r="MX81" s="36"/>
      <c r="MY81" s="36"/>
      <c r="MZ81" s="36"/>
      <c r="NA81" s="36"/>
      <c r="NB81" s="36"/>
      <c r="NC81" s="36"/>
      <c r="ND81" s="36"/>
      <c r="NE81" s="36"/>
      <c r="NF81" s="36"/>
      <c r="NG81" s="36"/>
      <c r="NH81" s="36"/>
      <c r="NI81" s="36"/>
      <c r="NJ81" s="36"/>
      <c r="NK81" s="36"/>
      <c r="NL81" s="36"/>
      <c r="NM81" s="36"/>
      <c r="NN81" s="36"/>
      <c r="NO81" s="36"/>
      <c r="NP81" s="36"/>
      <c r="NQ81" s="36"/>
      <c r="NR81" s="36"/>
      <c r="NS81" s="36"/>
      <c r="NT81" s="36"/>
      <c r="NU81" s="36"/>
      <c r="NV81" s="36"/>
      <c r="NW81" s="36"/>
      <c r="NX81" s="36"/>
      <c r="NY81" s="36"/>
      <c r="NZ81" s="36"/>
      <c r="OA81" s="36"/>
      <c r="OB81" s="36"/>
      <c r="OC81" s="36"/>
      <c r="OD81" s="36"/>
      <c r="OE81" s="36"/>
      <c r="OF81" s="36"/>
      <c r="OG81" s="36"/>
      <c r="OH81" s="36"/>
      <c r="OI81" s="36"/>
      <c r="OJ81" s="36"/>
      <c r="OK81" s="36"/>
      <c r="OL81" s="36"/>
      <c r="OM81" s="36"/>
      <c r="ON81" s="36"/>
      <c r="OO81" s="36"/>
      <c r="OP81" s="36"/>
      <c r="OQ81" s="36"/>
      <c r="OR81" s="36"/>
      <c r="OS81" s="36"/>
      <c r="OT81" s="36"/>
      <c r="OU81" s="36"/>
      <c r="OV81" s="36"/>
      <c r="OW81" s="36"/>
      <c r="OX81" s="36"/>
      <c r="OY81" s="36"/>
      <c r="OZ81" s="36"/>
      <c r="PA81" s="36"/>
      <c r="PB81" s="36"/>
      <c r="PC81" s="36"/>
      <c r="PD81" s="36"/>
      <c r="PE81" s="36"/>
      <c r="PF81" s="36"/>
      <c r="PG81" s="36"/>
      <c r="PH81" s="36"/>
      <c r="PI81" s="36"/>
      <c r="PJ81" s="36"/>
      <c r="PK81" s="36"/>
      <c r="PL81" s="36"/>
      <c r="PM81" s="36"/>
      <c r="PN81" s="36"/>
      <c r="PO81" s="36"/>
      <c r="PP81" s="36"/>
      <c r="PQ81" s="36"/>
      <c r="PR81" s="36"/>
      <c r="PS81" s="36"/>
      <c r="PT81" s="36"/>
      <c r="PU81" s="36"/>
      <c r="PV81" s="36"/>
      <c r="PW81" s="36"/>
      <c r="PX81" s="36"/>
      <c r="PY81" s="36"/>
      <c r="PZ81" s="36"/>
      <c r="QA81" s="36"/>
      <c r="QB81" s="36"/>
      <c r="QC81" s="36"/>
      <c r="QD81" s="36"/>
      <c r="QE81" s="36"/>
      <c r="QF81" s="36"/>
      <c r="QG81" s="36"/>
      <c r="QH81" s="36"/>
      <c r="QI81" s="36"/>
      <c r="QJ81" s="36"/>
      <c r="QK81" s="36"/>
      <c r="QL81" s="36"/>
      <c r="QM81" s="36"/>
      <c r="QN81" s="36"/>
      <c r="QO81" s="36"/>
      <c r="QP81" s="36"/>
      <c r="QQ81" s="36"/>
      <c r="QR81" s="36"/>
      <c r="QS81" s="36"/>
      <c r="QT81" s="36"/>
      <c r="QU81" s="36"/>
      <c r="QV81" s="36"/>
      <c r="QW81" s="36"/>
      <c r="QX81" s="36"/>
      <c r="QY81" s="36"/>
      <c r="QZ81" s="36"/>
      <c r="RA81" s="36"/>
      <c r="RB81" s="36"/>
      <c r="RC81" s="36"/>
      <c r="RD81" s="36"/>
      <c r="RE81" s="36"/>
      <c r="RF81" s="36"/>
      <c r="RG81" s="36"/>
      <c r="RH81" s="36"/>
      <c r="RI81" s="36"/>
      <c r="RJ81" s="36"/>
      <c r="RK81" s="36"/>
      <c r="RL81" s="36"/>
      <c r="RM81" s="36"/>
      <c r="RN81" s="36"/>
      <c r="RO81" s="36"/>
      <c r="RP81" s="36"/>
      <c r="RQ81" s="36"/>
      <c r="RR81" s="36"/>
      <c r="RS81" s="36"/>
      <c r="RT81" s="36"/>
      <c r="RU81" s="36"/>
      <c r="RV81" s="36"/>
      <c r="RW81" s="36"/>
      <c r="RX81" s="36"/>
      <c r="RY81" s="36"/>
      <c r="RZ81" s="36"/>
      <c r="SA81" s="36"/>
      <c r="SB81" s="36"/>
      <c r="SC81" s="36"/>
      <c r="SD81" s="36"/>
      <c r="SE81" s="36"/>
      <c r="SF81" s="36"/>
      <c r="SG81" s="36"/>
      <c r="SH81" s="36"/>
      <c r="SI81" s="36"/>
      <c r="SJ81" s="36"/>
      <c r="SK81" s="36"/>
      <c r="SL81" s="36"/>
      <c r="SM81" s="36"/>
      <c r="SN81" s="36"/>
      <c r="SO81" s="36"/>
      <c r="SP81" s="36"/>
      <c r="SQ81" s="36"/>
      <c r="SR81" s="36"/>
      <c r="SS81" s="36"/>
      <c r="ST81" s="36"/>
      <c r="SU81" s="36"/>
      <c r="SV81" s="36"/>
      <c r="SW81" s="36"/>
      <c r="SX81" s="36"/>
      <c r="SY81" s="36"/>
      <c r="SZ81" s="36"/>
      <c r="TA81" s="36"/>
      <c r="TB81" s="36"/>
      <c r="TC81" s="36"/>
      <c r="TD81" s="36"/>
      <c r="TE81" s="36"/>
    </row>
    <row r="82" spans="1:525" s="42" customFormat="1" ht="15.75" x14ac:dyDescent="0.25">
      <c r="A82" s="38" t="s">
        <v>102</v>
      </c>
      <c r="B82" s="39">
        <v>8710</v>
      </c>
      <c r="C82" s="39" t="str">
        <f>'дод 6'!B115</f>
        <v>0133</v>
      </c>
      <c r="D82" s="43" t="str">
        <f>'дод 6'!C115</f>
        <v>Резервний фонд місцевого бюджету</v>
      </c>
      <c r="E82" s="5">
        <f>80000000+20000000+100000000+30000000-18036300-500000+10000000-15714580+12700-5000-5000-213795+173300-428200-300000+137824</f>
        <v>205120949</v>
      </c>
      <c r="F82" s="5"/>
      <c r="G82" s="5"/>
      <c r="H82" s="5"/>
      <c r="I82" s="5"/>
      <c r="J82" s="5">
        <f t="shared" ref="J82:J83" si="210">L82+O82</f>
        <v>0</v>
      </c>
      <c r="K82" s="5"/>
      <c r="L82" s="5"/>
      <c r="M82" s="5"/>
      <c r="N82" s="5"/>
      <c r="O82" s="5"/>
      <c r="P82" s="5">
        <f t="shared" ref="P82:P83" si="211">E82+J82</f>
        <v>205120949</v>
      </c>
      <c r="Q82" s="202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1"/>
      <c r="NC82" s="41"/>
      <c r="ND82" s="41"/>
      <c r="NE82" s="41"/>
      <c r="NF82" s="41"/>
      <c r="NG82" s="41"/>
      <c r="NH82" s="41"/>
      <c r="NI82" s="41"/>
      <c r="NJ82" s="41"/>
      <c r="NK82" s="41"/>
      <c r="NL82" s="41"/>
      <c r="NM82" s="41"/>
      <c r="NN82" s="41"/>
      <c r="NO82" s="41"/>
      <c r="NP82" s="41"/>
      <c r="NQ82" s="41"/>
      <c r="NR82" s="41"/>
      <c r="NS82" s="41"/>
      <c r="NT82" s="41"/>
      <c r="NU82" s="41"/>
      <c r="NV82" s="41"/>
      <c r="NW82" s="41"/>
      <c r="NX82" s="41"/>
      <c r="NY82" s="41"/>
      <c r="NZ82" s="41"/>
      <c r="OA82" s="41"/>
      <c r="OB82" s="41"/>
      <c r="OC82" s="41"/>
      <c r="OD82" s="41"/>
      <c r="OE82" s="41"/>
      <c r="OF82" s="41"/>
      <c r="OG82" s="41"/>
      <c r="OH82" s="41"/>
      <c r="OI82" s="41"/>
      <c r="OJ82" s="41"/>
      <c r="OK82" s="41"/>
      <c r="OL82" s="41"/>
      <c r="OM82" s="41"/>
      <c r="ON82" s="41"/>
      <c r="OO82" s="41"/>
      <c r="OP82" s="41"/>
      <c r="OQ82" s="41"/>
      <c r="OR82" s="41"/>
      <c r="OS82" s="41"/>
      <c r="OT82" s="41"/>
      <c r="OU82" s="41"/>
      <c r="OV82" s="41"/>
      <c r="OW82" s="41"/>
      <c r="OX82" s="41"/>
      <c r="OY82" s="41"/>
      <c r="OZ82" s="41"/>
      <c r="PA82" s="41"/>
      <c r="PB82" s="41"/>
      <c r="PC82" s="41"/>
      <c r="PD82" s="41"/>
      <c r="PE82" s="41"/>
      <c r="PF82" s="41"/>
      <c r="PG82" s="41"/>
      <c r="PH82" s="41"/>
      <c r="PI82" s="41"/>
      <c r="PJ82" s="41"/>
      <c r="PK82" s="41"/>
      <c r="PL82" s="41"/>
      <c r="PM82" s="41"/>
      <c r="PN82" s="41"/>
      <c r="PO82" s="41"/>
      <c r="PP82" s="41"/>
      <c r="PQ82" s="41"/>
      <c r="PR82" s="41"/>
      <c r="PS82" s="41"/>
      <c r="PT82" s="41"/>
      <c r="PU82" s="41"/>
      <c r="PV82" s="41"/>
      <c r="PW82" s="41"/>
      <c r="PX82" s="41"/>
      <c r="PY82" s="41"/>
      <c r="PZ82" s="41"/>
      <c r="QA82" s="41"/>
      <c r="QB82" s="41"/>
      <c r="QC82" s="41"/>
      <c r="QD82" s="41"/>
      <c r="QE82" s="41"/>
      <c r="QF82" s="41"/>
      <c r="QG82" s="41"/>
      <c r="QH82" s="41"/>
      <c r="QI82" s="41"/>
      <c r="QJ82" s="41"/>
      <c r="QK82" s="41"/>
      <c r="QL82" s="41"/>
      <c r="QM82" s="41"/>
      <c r="QN82" s="41"/>
      <c r="QO82" s="41"/>
      <c r="QP82" s="41"/>
      <c r="QQ82" s="41"/>
      <c r="QR82" s="41"/>
      <c r="QS82" s="41"/>
      <c r="QT82" s="41"/>
      <c r="QU82" s="41"/>
      <c r="QV82" s="41"/>
      <c r="QW82" s="41"/>
      <c r="QX82" s="41"/>
      <c r="QY82" s="41"/>
      <c r="QZ82" s="41"/>
      <c r="RA82" s="41"/>
      <c r="RB82" s="41"/>
      <c r="RC82" s="41"/>
      <c r="RD82" s="41"/>
      <c r="RE82" s="41"/>
      <c r="RF82" s="41"/>
      <c r="RG82" s="41"/>
      <c r="RH82" s="41"/>
      <c r="RI82" s="41"/>
      <c r="RJ82" s="41"/>
      <c r="RK82" s="41"/>
      <c r="RL82" s="41"/>
      <c r="RM82" s="41"/>
      <c r="RN82" s="41"/>
      <c r="RO82" s="41"/>
      <c r="RP82" s="41"/>
      <c r="RQ82" s="41"/>
      <c r="RR82" s="41"/>
      <c r="RS82" s="41"/>
      <c r="RT82" s="41"/>
      <c r="RU82" s="41"/>
      <c r="RV82" s="41"/>
      <c r="RW82" s="41"/>
      <c r="RX82" s="41"/>
      <c r="RY82" s="41"/>
      <c r="RZ82" s="41"/>
      <c r="SA82" s="41"/>
      <c r="SB82" s="41"/>
      <c r="SC82" s="41"/>
      <c r="SD82" s="41"/>
      <c r="SE82" s="41"/>
      <c r="SF82" s="41"/>
      <c r="SG82" s="41"/>
      <c r="SH82" s="41"/>
      <c r="SI82" s="41"/>
      <c r="SJ82" s="41"/>
      <c r="SK82" s="41"/>
      <c r="SL82" s="41"/>
      <c r="SM82" s="41"/>
      <c r="SN82" s="41"/>
      <c r="SO82" s="41"/>
      <c r="SP82" s="41"/>
      <c r="SQ82" s="41"/>
      <c r="SR82" s="41"/>
      <c r="SS82" s="41"/>
      <c r="ST82" s="41"/>
      <c r="SU82" s="41"/>
      <c r="SV82" s="41"/>
      <c r="SW82" s="41"/>
      <c r="SX82" s="41"/>
      <c r="SY82" s="41"/>
      <c r="SZ82" s="41"/>
      <c r="TA82" s="41"/>
      <c r="TB82" s="41"/>
      <c r="TC82" s="41"/>
      <c r="TD82" s="41"/>
      <c r="TE82" s="41"/>
    </row>
    <row r="83" spans="1:525" s="42" customFormat="1" ht="24.75" customHeight="1" x14ac:dyDescent="0.25">
      <c r="A83" s="38"/>
      <c r="B83" s="39"/>
      <c r="C83" s="39"/>
      <c r="D83" s="43" t="s">
        <v>191</v>
      </c>
      <c r="E83" s="5">
        <v>-3283700</v>
      </c>
      <c r="F83" s="5"/>
      <c r="G83" s="5"/>
      <c r="H83" s="5"/>
      <c r="I83" s="5"/>
      <c r="J83" s="5">
        <f t="shared" si="210"/>
        <v>0</v>
      </c>
      <c r="K83" s="5"/>
      <c r="L83" s="5"/>
      <c r="M83" s="5"/>
      <c r="N83" s="5"/>
      <c r="O83" s="5"/>
      <c r="P83" s="5">
        <f t="shared" si="211"/>
        <v>-3283700</v>
      </c>
      <c r="Q83" s="188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  <c r="IW83" s="41"/>
      <c r="IX83" s="41"/>
      <c r="IY83" s="41"/>
      <c r="IZ83" s="41"/>
      <c r="JA83" s="41"/>
      <c r="JB83" s="41"/>
      <c r="JC83" s="41"/>
      <c r="JD83" s="41"/>
      <c r="JE83" s="41"/>
      <c r="JF83" s="41"/>
      <c r="JG83" s="41"/>
      <c r="JH83" s="41"/>
      <c r="JI83" s="41"/>
      <c r="JJ83" s="41"/>
      <c r="JK83" s="41"/>
      <c r="JL83" s="41"/>
      <c r="JM83" s="41"/>
      <c r="JN83" s="41"/>
      <c r="JO83" s="41"/>
      <c r="JP83" s="41"/>
      <c r="JQ83" s="41"/>
      <c r="JR83" s="41"/>
      <c r="JS83" s="41"/>
      <c r="JT83" s="41"/>
      <c r="JU83" s="41"/>
      <c r="JV83" s="41"/>
      <c r="JW83" s="41"/>
      <c r="JX83" s="41"/>
      <c r="JY83" s="41"/>
      <c r="JZ83" s="41"/>
      <c r="KA83" s="41"/>
      <c r="KB83" s="41"/>
      <c r="KC83" s="41"/>
      <c r="KD83" s="41"/>
      <c r="KE83" s="41"/>
      <c r="KF83" s="41"/>
      <c r="KG83" s="41"/>
      <c r="KH83" s="41"/>
      <c r="KI83" s="41"/>
      <c r="KJ83" s="41"/>
      <c r="KK83" s="41"/>
      <c r="KL83" s="41"/>
      <c r="KM83" s="41"/>
      <c r="KN83" s="41"/>
      <c r="KO83" s="41"/>
      <c r="KP83" s="41"/>
      <c r="KQ83" s="41"/>
      <c r="KR83" s="41"/>
      <c r="KS83" s="41"/>
      <c r="KT83" s="41"/>
      <c r="KU83" s="41"/>
      <c r="KV83" s="41"/>
      <c r="KW83" s="41"/>
      <c r="KX83" s="41"/>
      <c r="KY83" s="41"/>
      <c r="KZ83" s="41"/>
      <c r="LA83" s="41"/>
      <c r="LB83" s="41"/>
      <c r="LC83" s="41"/>
      <c r="LD83" s="41"/>
      <c r="LE83" s="41"/>
      <c r="LF83" s="41"/>
      <c r="LG83" s="41"/>
      <c r="LH83" s="41"/>
      <c r="LI83" s="41"/>
      <c r="LJ83" s="41"/>
      <c r="LK83" s="41"/>
      <c r="LL83" s="41"/>
      <c r="LM83" s="41"/>
      <c r="LN83" s="41"/>
      <c r="LO83" s="41"/>
      <c r="LP83" s="41"/>
      <c r="LQ83" s="41"/>
      <c r="LR83" s="41"/>
      <c r="LS83" s="41"/>
      <c r="LT83" s="41"/>
      <c r="LU83" s="41"/>
      <c r="LV83" s="41"/>
      <c r="LW83" s="41"/>
      <c r="LX83" s="41"/>
      <c r="LY83" s="41"/>
      <c r="LZ83" s="41"/>
      <c r="MA83" s="41"/>
      <c r="MB83" s="41"/>
      <c r="MC83" s="41"/>
      <c r="MD83" s="41"/>
      <c r="ME83" s="41"/>
      <c r="MF83" s="41"/>
      <c r="MG83" s="41"/>
      <c r="MH83" s="41"/>
      <c r="MI83" s="41"/>
      <c r="MJ83" s="41"/>
      <c r="MK83" s="41"/>
      <c r="ML83" s="41"/>
      <c r="MM83" s="41"/>
      <c r="MN83" s="41"/>
      <c r="MO83" s="41"/>
      <c r="MP83" s="41"/>
      <c r="MQ83" s="41"/>
      <c r="MR83" s="41"/>
      <c r="MS83" s="41"/>
      <c r="MT83" s="41"/>
      <c r="MU83" s="41"/>
      <c r="MV83" s="41"/>
      <c r="MW83" s="41"/>
      <c r="MX83" s="41"/>
      <c r="MY83" s="41"/>
      <c r="MZ83" s="41"/>
      <c r="NA83" s="41"/>
      <c r="NB83" s="41"/>
      <c r="NC83" s="41"/>
      <c r="ND83" s="41"/>
      <c r="NE83" s="41"/>
      <c r="NF83" s="41"/>
      <c r="NG83" s="41"/>
      <c r="NH83" s="41"/>
      <c r="NI83" s="41"/>
      <c r="NJ83" s="41"/>
      <c r="NK83" s="41"/>
      <c r="NL83" s="41"/>
      <c r="NM83" s="41"/>
      <c r="NN83" s="41"/>
      <c r="NO83" s="41"/>
      <c r="NP83" s="41"/>
      <c r="NQ83" s="41"/>
      <c r="NR83" s="41"/>
      <c r="NS83" s="41"/>
      <c r="NT83" s="41"/>
      <c r="NU83" s="41"/>
      <c r="NV83" s="41"/>
      <c r="NW83" s="41"/>
      <c r="NX83" s="41"/>
      <c r="NY83" s="41"/>
      <c r="NZ83" s="41"/>
      <c r="OA83" s="41"/>
      <c r="OB83" s="41"/>
      <c r="OC83" s="41"/>
      <c r="OD83" s="41"/>
      <c r="OE83" s="41"/>
      <c r="OF83" s="41"/>
      <c r="OG83" s="41"/>
      <c r="OH83" s="41"/>
      <c r="OI83" s="41"/>
      <c r="OJ83" s="41"/>
      <c r="OK83" s="41"/>
      <c r="OL83" s="41"/>
      <c r="OM83" s="41"/>
      <c r="ON83" s="41"/>
      <c r="OO83" s="41"/>
      <c r="OP83" s="41"/>
      <c r="OQ83" s="41"/>
      <c r="OR83" s="41"/>
      <c r="OS83" s="41"/>
      <c r="OT83" s="41"/>
      <c r="OU83" s="41"/>
      <c r="OV83" s="41"/>
      <c r="OW83" s="41"/>
      <c r="OX83" s="41"/>
      <c r="OY83" s="41"/>
      <c r="OZ83" s="41"/>
      <c r="PA83" s="41"/>
      <c r="PB83" s="41"/>
      <c r="PC83" s="41"/>
      <c r="PD83" s="41"/>
      <c r="PE83" s="41"/>
      <c r="PF83" s="41"/>
      <c r="PG83" s="41"/>
      <c r="PH83" s="41"/>
      <c r="PI83" s="41"/>
      <c r="PJ83" s="41"/>
      <c r="PK83" s="41"/>
      <c r="PL83" s="41"/>
      <c r="PM83" s="41"/>
      <c r="PN83" s="41"/>
      <c r="PO83" s="41"/>
      <c r="PP83" s="41"/>
      <c r="PQ83" s="41"/>
      <c r="PR83" s="41"/>
      <c r="PS83" s="41"/>
      <c r="PT83" s="41"/>
      <c r="PU83" s="41"/>
      <c r="PV83" s="41"/>
      <c r="PW83" s="41"/>
      <c r="PX83" s="41"/>
      <c r="PY83" s="41"/>
      <c r="PZ83" s="41"/>
      <c r="QA83" s="41"/>
      <c r="QB83" s="41"/>
      <c r="QC83" s="41"/>
      <c r="QD83" s="41"/>
      <c r="QE83" s="41"/>
      <c r="QF83" s="41"/>
      <c r="QG83" s="41"/>
      <c r="QH83" s="41"/>
      <c r="QI83" s="41"/>
      <c r="QJ83" s="41"/>
      <c r="QK83" s="41"/>
      <c r="QL83" s="41"/>
      <c r="QM83" s="41"/>
      <c r="QN83" s="41"/>
      <c r="QO83" s="41"/>
      <c r="QP83" s="41"/>
      <c r="QQ83" s="41"/>
      <c r="QR83" s="41"/>
      <c r="QS83" s="41"/>
      <c r="QT83" s="41"/>
      <c r="QU83" s="41"/>
      <c r="QV83" s="41"/>
      <c r="QW83" s="41"/>
      <c r="QX83" s="41"/>
      <c r="QY83" s="41"/>
      <c r="QZ83" s="41"/>
      <c r="RA83" s="41"/>
      <c r="RB83" s="41"/>
      <c r="RC83" s="41"/>
      <c r="RD83" s="41"/>
      <c r="RE83" s="41"/>
      <c r="RF83" s="41"/>
      <c r="RG83" s="41"/>
      <c r="RH83" s="41"/>
      <c r="RI83" s="41"/>
      <c r="RJ83" s="41"/>
      <c r="RK83" s="41"/>
      <c r="RL83" s="41"/>
      <c r="RM83" s="41"/>
      <c r="RN83" s="41"/>
      <c r="RO83" s="41"/>
      <c r="RP83" s="41"/>
      <c r="RQ83" s="41"/>
      <c r="RR83" s="41"/>
      <c r="RS83" s="41"/>
      <c r="RT83" s="41"/>
      <c r="RU83" s="41"/>
      <c r="RV83" s="41"/>
      <c r="RW83" s="41"/>
      <c r="RX83" s="41"/>
      <c r="RY83" s="41"/>
      <c r="RZ83" s="41"/>
      <c r="SA83" s="41"/>
      <c r="SB83" s="41"/>
      <c r="SC83" s="41"/>
      <c r="SD83" s="41"/>
      <c r="SE83" s="41"/>
      <c r="SF83" s="41"/>
      <c r="SG83" s="41"/>
      <c r="SH83" s="41"/>
      <c r="SI83" s="41"/>
      <c r="SJ83" s="41"/>
      <c r="SK83" s="41"/>
      <c r="SL83" s="41"/>
      <c r="SM83" s="41"/>
      <c r="SN83" s="41"/>
      <c r="SO83" s="41"/>
      <c r="SP83" s="41"/>
      <c r="SQ83" s="41"/>
      <c r="SR83" s="41"/>
      <c r="SS83" s="41"/>
      <c r="ST83" s="41"/>
      <c r="SU83" s="41"/>
      <c r="SV83" s="41"/>
      <c r="SW83" s="41"/>
      <c r="SX83" s="41"/>
      <c r="SY83" s="41"/>
      <c r="SZ83" s="41"/>
      <c r="TA83" s="41"/>
      <c r="TB83" s="41"/>
      <c r="TC83" s="41"/>
      <c r="TD83" s="41"/>
      <c r="TE83" s="41"/>
    </row>
    <row r="84" spans="1:525" s="42" customFormat="1" ht="24.75" customHeight="1" x14ac:dyDescent="0.25">
      <c r="A84" s="38"/>
      <c r="B84" s="39"/>
      <c r="C84" s="39"/>
      <c r="D84" s="43" t="s">
        <v>192</v>
      </c>
      <c r="E84" s="5">
        <f>SUM(E82:E83)</f>
        <v>201837249</v>
      </c>
      <c r="F84" s="5">
        <f t="shared" ref="F84" si="212">SUM(F82:F83)</f>
        <v>0</v>
      </c>
      <c r="G84" s="5">
        <f t="shared" ref="G84" si="213">SUM(G82:G83)</f>
        <v>0</v>
      </c>
      <c r="H84" s="5">
        <f t="shared" ref="H84" si="214">SUM(H82:H83)</f>
        <v>0</v>
      </c>
      <c r="I84" s="5">
        <f t="shared" ref="I84" si="215">SUM(I82:I83)</f>
        <v>0</v>
      </c>
      <c r="J84" s="5">
        <f t="shared" ref="J84" si="216">SUM(J82:J83)</f>
        <v>0</v>
      </c>
      <c r="K84" s="5">
        <f t="shared" ref="K84" si="217">SUM(K82:K83)</f>
        <v>0</v>
      </c>
      <c r="L84" s="5">
        <f t="shared" ref="L84" si="218">SUM(L82:L83)</f>
        <v>0</v>
      </c>
      <c r="M84" s="5">
        <f t="shared" ref="M84" si="219">SUM(M82:M83)</f>
        <v>0</v>
      </c>
      <c r="N84" s="5">
        <f t="shared" ref="N84" si="220">SUM(N82:N83)</f>
        <v>0</v>
      </c>
      <c r="O84" s="5">
        <f t="shared" ref="O84" si="221">SUM(O82:O83)</f>
        <v>0</v>
      </c>
      <c r="P84" s="5">
        <f t="shared" ref="P84" si="222">SUM(P82:P83)</f>
        <v>201837249</v>
      </c>
      <c r="Q84" s="188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  <c r="IW84" s="41"/>
      <c r="IX84" s="41"/>
      <c r="IY84" s="41"/>
      <c r="IZ84" s="41"/>
      <c r="JA84" s="41"/>
      <c r="JB84" s="41"/>
      <c r="JC84" s="41"/>
      <c r="JD84" s="41"/>
      <c r="JE84" s="41"/>
      <c r="JF84" s="41"/>
      <c r="JG84" s="41"/>
      <c r="JH84" s="41"/>
      <c r="JI84" s="41"/>
      <c r="JJ84" s="41"/>
      <c r="JK84" s="41"/>
      <c r="JL84" s="41"/>
      <c r="JM84" s="41"/>
      <c r="JN84" s="41"/>
      <c r="JO84" s="41"/>
      <c r="JP84" s="41"/>
      <c r="JQ84" s="41"/>
      <c r="JR84" s="41"/>
      <c r="JS84" s="41"/>
      <c r="JT84" s="41"/>
      <c r="JU84" s="41"/>
      <c r="JV84" s="41"/>
      <c r="JW84" s="41"/>
      <c r="JX84" s="41"/>
      <c r="JY84" s="41"/>
      <c r="JZ84" s="41"/>
      <c r="KA84" s="41"/>
      <c r="KB84" s="41"/>
      <c r="KC84" s="41"/>
      <c r="KD84" s="41"/>
      <c r="KE84" s="41"/>
      <c r="KF84" s="41"/>
      <c r="KG84" s="41"/>
      <c r="KH84" s="41"/>
      <c r="KI84" s="41"/>
      <c r="KJ84" s="41"/>
      <c r="KK84" s="41"/>
      <c r="KL84" s="41"/>
      <c r="KM84" s="41"/>
      <c r="KN84" s="41"/>
      <c r="KO84" s="41"/>
      <c r="KP84" s="41"/>
      <c r="KQ84" s="41"/>
      <c r="KR84" s="41"/>
      <c r="KS84" s="41"/>
      <c r="KT84" s="41"/>
      <c r="KU84" s="41"/>
      <c r="KV84" s="41"/>
      <c r="KW84" s="41"/>
      <c r="KX84" s="41"/>
      <c r="KY84" s="41"/>
      <c r="KZ84" s="41"/>
      <c r="LA84" s="41"/>
      <c r="LB84" s="41"/>
      <c r="LC84" s="41"/>
      <c r="LD84" s="41"/>
      <c r="LE84" s="41"/>
      <c r="LF84" s="41"/>
      <c r="LG84" s="41"/>
      <c r="LH84" s="41"/>
      <c r="LI84" s="41"/>
      <c r="LJ84" s="41"/>
      <c r="LK84" s="41"/>
      <c r="LL84" s="41"/>
      <c r="LM84" s="41"/>
      <c r="LN84" s="41"/>
      <c r="LO84" s="41"/>
      <c r="LP84" s="41"/>
      <c r="LQ84" s="41"/>
      <c r="LR84" s="41"/>
      <c r="LS84" s="41"/>
      <c r="LT84" s="41"/>
      <c r="LU84" s="41"/>
      <c r="LV84" s="41"/>
      <c r="LW84" s="41"/>
      <c r="LX84" s="41"/>
      <c r="LY84" s="41"/>
      <c r="LZ84" s="41"/>
      <c r="MA84" s="41"/>
      <c r="MB84" s="41"/>
      <c r="MC84" s="41"/>
      <c r="MD84" s="41"/>
      <c r="ME84" s="41"/>
      <c r="MF84" s="41"/>
      <c r="MG84" s="41"/>
      <c r="MH84" s="41"/>
      <c r="MI84" s="41"/>
      <c r="MJ84" s="41"/>
      <c r="MK84" s="41"/>
      <c r="ML84" s="41"/>
      <c r="MM84" s="41"/>
      <c r="MN84" s="41"/>
      <c r="MO84" s="41"/>
      <c r="MP84" s="41"/>
      <c r="MQ84" s="41"/>
      <c r="MR84" s="41"/>
      <c r="MS84" s="41"/>
      <c r="MT84" s="41"/>
      <c r="MU84" s="41"/>
      <c r="MV84" s="41"/>
      <c r="MW84" s="41"/>
      <c r="MX84" s="41"/>
      <c r="MY84" s="41"/>
      <c r="MZ84" s="41"/>
      <c r="NA84" s="41"/>
      <c r="NB84" s="41"/>
      <c r="NC84" s="41"/>
      <c r="ND84" s="41"/>
      <c r="NE84" s="41"/>
      <c r="NF84" s="41"/>
      <c r="NG84" s="41"/>
      <c r="NH84" s="41"/>
      <c r="NI84" s="41"/>
      <c r="NJ84" s="41"/>
      <c r="NK84" s="41"/>
      <c r="NL84" s="41"/>
      <c r="NM84" s="41"/>
      <c r="NN84" s="41"/>
      <c r="NO84" s="41"/>
      <c r="NP84" s="41"/>
      <c r="NQ84" s="41"/>
      <c r="NR84" s="41"/>
      <c r="NS84" s="41"/>
      <c r="NT84" s="41"/>
      <c r="NU84" s="41"/>
      <c r="NV84" s="41"/>
      <c r="NW84" s="41"/>
      <c r="NX84" s="41"/>
      <c r="NY84" s="41"/>
      <c r="NZ84" s="41"/>
      <c r="OA84" s="41"/>
      <c r="OB84" s="41"/>
      <c r="OC84" s="41"/>
      <c r="OD84" s="41"/>
      <c r="OE84" s="41"/>
      <c r="OF84" s="41"/>
      <c r="OG84" s="41"/>
      <c r="OH84" s="41"/>
      <c r="OI84" s="41"/>
      <c r="OJ84" s="41"/>
      <c r="OK84" s="41"/>
      <c r="OL84" s="41"/>
      <c r="OM84" s="41"/>
      <c r="ON84" s="41"/>
      <c r="OO84" s="41"/>
      <c r="OP84" s="41"/>
      <c r="OQ84" s="41"/>
      <c r="OR84" s="41"/>
      <c r="OS84" s="41"/>
      <c r="OT84" s="41"/>
      <c r="OU84" s="41"/>
      <c r="OV84" s="41"/>
      <c r="OW84" s="41"/>
      <c r="OX84" s="41"/>
      <c r="OY84" s="41"/>
      <c r="OZ84" s="41"/>
      <c r="PA84" s="41"/>
      <c r="PB84" s="41"/>
      <c r="PC84" s="41"/>
      <c r="PD84" s="41"/>
      <c r="PE84" s="41"/>
      <c r="PF84" s="41"/>
      <c r="PG84" s="41"/>
      <c r="PH84" s="41"/>
      <c r="PI84" s="41"/>
      <c r="PJ84" s="41"/>
      <c r="PK84" s="41"/>
      <c r="PL84" s="41"/>
      <c r="PM84" s="41"/>
      <c r="PN84" s="41"/>
      <c r="PO84" s="41"/>
      <c r="PP84" s="41"/>
      <c r="PQ84" s="41"/>
      <c r="PR84" s="41"/>
      <c r="PS84" s="41"/>
      <c r="PT84" s="41"/>
      <c r="PU84" s="41"/>
      <c r="PV84" s="41"/>
      <c r="PW84" s="41"/>
      <c r="PX84" s="41"/>
      <c r="PY84" s="41"/>
      <c r="PZ84" s="41"/>
      <c r="QA84" s="41"/>
      <c r="QB84" s="41"/>
      <c r="QC84" s="41"/>
      <c r="QD84" s="41"/>
      <c r="QE84" s="41"/>
      <c r="QF84" s="41"/>
      <c r="QG84" s="41"/>
      <c r="QH84" s="41"/>
      <c r="QI84" s="41"/>
      <c r="QJ84" s="41"/>
      <c r="QK84" s="41"/>
      <c r="QL84" s="41"/>
      <c r="QM84" s="41"/>
      <c r="QN84" s="41"/>
      <c r="QO84" s="41"/>
      <c r="QP84" s="41"/>
      <c r="QQ84" s="41"/>
      <c r="QR84" s="41"/>
      <c r="QS84" s="41"/>
      <c r="QT84" s="41"/>
      <c r="QU84" s="41"/>
      <c r="QV84" s="41"/>
      <c r="QW84" s="41"/>
      <c r="QX84" s="41"/>
      <c r="QY84" s="41"/>
      <c r="QZ84" s="41"/>
      <c r="RA84" s="41"/>
      <c r="RB84" s="41"/>
      <c r="RC84" s="41"/>
      <c r="RD84" s="41"/>
      <c r="RE84" s="41"/>
      <c r="RF84" s="41"/>
      <c r="RG84" s="41"/>
      <c r="RH84" s="41"/>
      <c r="RI84" s="41"/>
      <c r="RJ84" s="41"/>
      <c r="RK84" s="41"/>
      <c r="RL84" s="41"/>
      <c r="RM84" s="41"/>
      <c r="RN84" s="41"/>
      <c r="RO84" s="41"/>
      <c r="RP84" s="41"/>
      <c r="RQ84" s="41"/>
      <c r="RR84" s="41"/>
      <c r="RS84" s="41"/>
      <c r="RT84" s="41"/>
      <c r="RU84" s="41"/>
      <c r="RV84" s="41"/>
      <c r="RW84" s="41"/>
      <c r="RX84" s="41"/>
      <c r="RY84" s="41"/>
      <c r="RZ84" s="41"/>
      <c r="SA84" s="41"/>
      <c r="SB84" s="41"/>
      <c r="SC84" s="41"/>
      <c r="SD84" s="41"/>
      <c r="SE84" s="41"/>
      <c r="SF84" s="41"/>
      <c r="SG84" s="41"/>
      <c r="SH84" s="41"/>
      <c r="SI84" s="41"/>
      <c r="SJ84" s="41"/>
      <c r="SK84" s="41"/>
      <c r="SL84" s="41"/>
      <c r="SM84" s="41"/>
      <c r="SN84" s="41"/>
      <c r="SO84" s="41"/>
      <c r="SP84" s="41"/>
      <c r="SQ84" s="41"/>
      <c r="SR84" s="41"/>
      <c r="SS84" s="41"/>
      <c r="ST84" s="41"/>
      <c r="SU84" s="41"/>
      <c r="SV84" s="41"/>
      <c r="SW84" s="41"/>
      <c r="SX84" s="41"/>
      <c r="SY84" s="41"/>
      <c r="SZ84" s="41"/>
      <c r="TA84" s="41"/>
      <c r="TB84" s="41"/>
      <c r="TC84" s="41"/>
      <c r="TD84" s="41"/>
      <c r="TE84" s="41"/>
    </row>
    <row r="85" spans="1:525" s="32" customFormat="1" ht="22.5" customHeight="1" x14ac:dyDescent="0.25">
      <c r="A85" s="61"/>
      <c r="B85" s="66"/>
      <c r="C85" s="71"/>
      <c r="D85" s="57" t="s">
        <v>90</v>
      </c>
      <c r="E85" s="3">
        <v>2961873964</v>
      </c>
      <c r="F85" s="3">
        <v>2630423015</v>
      </c>
      <c r="G85" s="3">
        <v>1403064170</v>
      </c>
      <c r="H85" s="3">
        <v>214908400</v>
      </c>
      <c r="I85" s="3">
        <v>126330000</v>
      </c>
      <c r="J85" s="3">
        <v>530122347</v>
      </c>
      <c r="K85" s="3">
        <v>421395347</v>
      </c>
      <c r="L85" s="3">
        <v>107570600</v>
      </c>
      <c r="M85" s="3">
        <v>10161379</v>
      </c>
      <c r="N85" s="3">
        <v>5905712</v>
      </c>
      <c r="O85" s="3">
        <v>422551747</v>
      </c>
      <c r="P85" s="3">
        <v>3491996311</v>
      </c>
      <c r="Q85" s="20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  <c r="IX85" s="31"/>
      <c r="IY85" s="31"/>
      <c r="IZ85" s="31"/>
      <c r="JA85" s="31"/>
      <c r="JB85" s="31"/>
      <c r="JC85" s="31"/>
      <c r="JD85" s="31"/>
      <c r="JE85" s="31"/>
      <c r="JF85" s="31"/>
      <c r="JG85" s="31"/>
      <c r="JH85" s="31"/>
      <c r="JI85" s="31"/>
      <c r="JJ85" s="31"/>
      <c r="JK85" s="31"/>
      <c r="JL85" s="31"/>
      <c r="JM85" s="31"/>
      <c r="JN85" s="31"/>
      <c r="JO85" s="31"/>
      <c r="JP85" s="31"/>
      <c r="JQ85" s="31"/>
      <c r="JR85" s="31"/>
      <c r="JS85" s="31"/>
      <c r="JT85" s="31"/>
      <c r="JU85" s="31"/>
      <c r="JV85" s="31"/>
      <c r="JW85" s="31"/>
      <c r="JX85" s="31"/>
      <c r="JY85" s="31"/>
      <c r="JZ85" s="31"/>
      <c r="KA85" s="31"/>
      <c r="KB85" s="31"/>
      <c r="KC85" s="31"/>
      <c r="KD85" s="31"/>
      <c r="KE85" s="31"/>
      <c r="KF85" s="31"/>
      <c r="KG85" s="31"/>
      <c r="KH85" s="31"/>
      <c r="KI85" s="31"/>
      <c r="KJ85" s="31"/>
      <c r="KK85" s="31"/>
      <c r="KL85" s="31"/>
      <c r="KM85" s="31"/>
      <c r="KN85" s="31"/>
      <c r="KO85" s="31"/>
      <c r="KP85" s="31"/>
      <c r="KQ85" s="31"/>
      <c r="KR85" s="31"/>
      <c r="KS85" s="31"/>
      <c r="KT85" s="31"/>
      <c r="KU85" s="31"/>
      <c r="KV85" s="31"/>
      <c r="KW85" s="31"/>
      <c r="KX85" s="31"/>
      <c r="KY85" s="31"/>
      <c r="KZ85" s="31"/>
      <c r="LA85" s="31"/>
      <c r="LB85" s="31"/>
      <c r="LC85" s="31"/>
      <c r="LD85" s="31"/>
      <c r="LE85" s="31"/>
      <c r="LF85" s="31"/>
      <c r="LG85" s="31"/>
      <c r="LH85" s="31"/>
      <c r="LI85" s="31"/>
      <c r="LJ85" s="31"/>
      <c r="LK85" s="31"/>
      <c r="LL85" s="31"/>
      <c r="LM85" s="31"/>
      <c r="LN85" s="31"/>
      <c r="LO85" s="31"/>
      <c r="LP85" s="31"/>
      <c r="LQ85" s="31"/>
      <c r="LR85" s="31"/>
      <c r="LS85" s="31"/>
      <c r="LT85" s="31"/>
      <c r="LU85" s="31"/>
      <c r="LV85" s="31"/>
      <c r="LW85" s="31"/>
      <c r="LX85" s="31"/>
      <c r="LY85" s="31"/>
      <c r="LZ85" s="31"/>
      <c r="MA85" s="31"/>
      <c r="MB85" s="31"/>
      <c r="MC85" s="31"/>
      <c r="MD85" s="31"/>
      <c r="ME85" s="31"/>
      <c r="MF85" s="31"/>
      <c r="MG85" s="31"/>
      <c r="MH85" s="31"/>
      <c r="MI85" s="31"/>
      <c r="MJ85" s="31"/>
      <c r="MK85" s="31"/>
      <c r="ML85" s="31"/>
      <c r="MM85" s="31"/>
      <c r="MN85" s="31"/>
      <c r="MO85" s="31"/>
      <c r="MP85" s="31"/>
      <c r="MQ85" s="31"/>
      <c r="MR85" s="31"/>
      <c r="MS85" s="31"/>
      <c r="MT85" s="31"/>
      <c r="MU85" s="31"/>
      <c r="MV85" s="31"/>
      <c r="MW85" s="31"/>
      <c r="MX85" s="31"/>
      <c r="MY85" s="31"/>
      <c r="MZ85" s="31"/>
      <c r="NA85" s="31"/>
      <c r="NB85" s="31"/>
      <c r="NC85" s="31"/>
      <c r="ND85" s="31"/>
      <c r="NE85" s="31"/>
      <c r="NF85" s="31"/>
      <c r="NG85" s="31"/>
      <c r="NH85" s="31"/>
      <c r="NI85" s="31"/>
      <c r="NJ85" s="31"/>
      <c r="NK85" s="31"/>
      <c r="NL85" s="31"/>
      <c r="NM85" s="31"/>
      <c r="NN85" s="31"/>
      <c r="NO85" s="31"/>
      <c r="NP85" s="31"/>
      <c r="NQ85" s="31"/>
      <c r="NR85" s="31"/>
      <c r="NS85" s="31"/>
      <c r="NT85" s="31"/>
      <c r="NU85" s="31"/>
      <c r="NV85" s="31"/>
      <c r="NW85" s="31"/>
      <c r="NX85" s="31"/>
      <c r="NY85" s="31"/>
      <c r="NZ85" s="31"/>
      <c r="OA85" s="31"/>
      <c r="OB85" s="31"/>
      <c r="OC85" s="31"/>
      <c r="OD85" s="31"/>
      <c r="OE85" s="31"/>
      <c r="OF85" s="31"/>
      <c r="OG85" s="31"/>
      <c r="OH85" s="31"/>
      <c r="OI85" s="31"/>
      <c r="OJ85" s="31"/>
      <c r="OK85" s="31"/>
      <c r="OL85" s="31"/>
      <c r="OM85" s="31"/>
      <c r="ON85" s="31"/>
      <c r="OO85" s="31"/>
      <c r="OP85" s="31"/>
      <c r="OQ85" s="31"/>
      <c r="OR85" s="31"/>
      <c r="OS85" s="31"/>
      <c r="OT85" s="31"/>
      <c r="OU85" s="31"/>
      <c r="OV85" s="31"/>
      <c r="OW85" s="31"/>
      <c r="OX85" s="31"/>
      <c r="OY85" s="31"/>
      <c r="OZ85" s="31"/>
      <c r="PA85" s="31"/>
      <c r="PB85" s="31"/>
      <c r="PC85" s="31"/>
      <c r="PD85" s="31"/>
      <c r="PE85" s="31"/>
      <c r="PF85" s="31"/>
      <c r="PG85" s="31"/>
      <c r="PH85" s="31"/>
      <c r="PI85" s="31"/>
      <c r="PJ85" s="31"/>
      <c r="PK85" s="31"/>
      <c r="PL85" s="31"/>
      <c r="PM85" s="31"/>
      <c r="PN85" s="31"/>
      <c r="PO85" s="31"/>
      <c r="PP85" s="31"/>
      <c r="PQ85" s="31"/>
      <c r="PR85" s="31"/>
      <c r="PS85" s="31"/>
      <c r="PT85" s="31"/>
      <c r="PU85" s="31"/>
      <c r="PV85" s="31"/>
      <c r="PW85" s="31"/>
      <c r="PX85" s="31"/>
      <c r="PY85" s="31"/>
      <c r="PZ85" s="31"/>
      <c r="QA85" s="31"/>
      <c r="QB85" s="31"/>
      <c r="QC85" s="31"/>
      <c r="QD85" s="31"/>
      <c r="QE85" s="31"/>
      <c r="QF85" s="31"/>
      <c r="QG85" s="31"/>
      <c r="QH85" s="31"/>
      <c r="QI85" s="31"/>
      <c r="QJ85" s="31"/>
      <c r="QK85" s="31"/>
      <c r="QL85" s="31"/>
      <c r="QM85" s="31"/>
      <c r="QN85" s="31"/>
      <c r="QO85" s="31"/>
      <c r="QP85" s="31"/>
      <c r="QQ85" s="31"/>
      <c r="QR85" s="31"/>
      <c r="QS85" s="31"/>
      <c r="QT85" s="31"/>
      <c r="QU85" s="31"/>
      <c r="QV85" s="31"/>
      <c r="QW85" s="31"/>
      <c r="QX85" s="31"/>
      <c r="QY85" s="31"/>
      <c r="QZ85" s="31"/>
      <c r="RA85" s="31"/>
      <c r="RB85" s="31"/>
      <c r="RC85" s="31"/>
      <c r="RD85" s="31"/>
      <c r="RE85" s="31"/>
      <c r="RF85" s="31"/>
      <c r="RG85" s="31"/>
      <c r="RH85" s="31"/>
      <c r="RI85" s="31"/>
      <c r="RJ85" s="31"/>
      <c r="RK85" s="31"/>
      <c r="RL85" s="31"/>
      <c r="RM85" s="31"/>
      <c r="RN85" s="31"/>
      <c r="RO85" s="31"/>
      <c r="RP85" s="31"/>
      <c r="RQ85" s="31"/>
      <c r="RR85" s="31"/>
      <c r="RS85" s="31"/>
      <c r="RT85" s="31"/>
      <c r="RU85" s="31"/>
      <c r="RV85" s="31"/>
      <c r="RW85" s="31"/>
      <c r="RX85" s="31"/>
      <c r="RY85" s="31"/>
      <c r="RZ85" s="31"/>
      <c r="SA85" s="31"/>
      <c r="SB85" s="31"/>
      <c r="SC85" s="31"/>
      <c r="SD85" s="31"/>
      <c r="SE85" s="31"/>
      <c r="SF85" s="31"/>
      <c r="SG85" s="31"/>
      <c r="SH85" s="31"/>
      <c r="SI85" s="31"/>
      <c r="SJ85" s="31"/>
      <c r="SK85" s="31"/>
      <c r="SL85" s="31"/>
      <c r="SM85" s="31"/>
      <c r="SN85" s="31"/>
      <c r="SO85" s="31"/>
      <c r="SP85" s="31"/>
      <c r="SQ85" s="31"/>
      <c r="SR85" s="31"/>
      <c r="SS85" s="31"/>
      <c r="ST85" s="31"/>
      <c r="SU85" s="31"/>
      <c r="SV85" s="31"/>
      <c r="SW85" s="31"/>
      <c r="SX85" s="31"/>
      <c r="SY85" s="31"/>
      <c r="SZ85" s="31"/>
      <c r="TA85" s="31"/>
      <c r="TB85" s="31"/>
      <c r="TC85" s="31"/>
      <c r="TD85" s="31"/>
      <c r="TE85" s="31"/>
    </row>
    <row r="86" spans="1:525" s="32" customFormat="1" ht="22.5" customHeight="1" x14ac:dyDescent="0.25">
      <c r="A86" s="61"/>
      <c r="B86" s="66"/>
      <c r="C86" s="192"/>
      <c r="D86" s="57" t="s">
        <v>191</v>
      </c>
      <c r="E86" s="3">
        <f>E17+E32+E52+E61+E77</f>
        <v>7671000</v>
      </c>
      <c r="F86" s="3">
        <f t="shared" ref="F86:O86" si="223">F17+F32+F52+F61+F77</f>
        <v>10954700</v>
      </c>
      <c r="G86" s="3">
        <f t="shared" si="223"/>
        <v>0</v>
      </c>
      <c r="H86" s="3">
        <f t="shared" si="223"/>
        <v>0</v>
      </c>
      <c r="I86" s="3">
        <f t="shared" si="223"/>
        <v>0</v>
      </c>
      <c r="J86" s="3">
        <f t="shared" si="223"/>
        <v>-7671000</v>
      </c>
      <c r="K86" s="3">
        <f t="shared" si="223"/>
        <v>-7671000</v>
      </c>
      <c r="L86" s="3">
        <f t="shared" si="223"/>
        <v>0</v>
      </c>
      <c r="M86" s="3">
        <f t="shared" si="223"/>
        <v>0</v>
      </c>
      <c r="N86" s="3">
        <f t="shared" si="223"/>
        <v>0</v>
      </c>
      <c r="O86" s="3">
        <f t="shared" si="223"/>
        <v>-7671000</v>
      </c>
      <c r="P86" s="3">
        <f>E86+J86</f>
        <v>0</v>
      </c>
      <c r="Q86" s="20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  <c r="IW86" s="31"/>
      <c r="IX86" s="31"/>
      <c r="IY86" s="31"/>
      <c r="IZ86" s="31"/>
      <c r="JA86" s="31"/>
      <c r="JB86" s="31"/>
      <c r="JC86" s="31"/>
      <c r="JD86" s="31"/>
      <c r="JE86" s="31"/>
      <c r="JF86" s="31"/>
      <c r="JG86" s="31"/>
      <c r="JH86" s="31"/>
      <c r="JI86" s="31"/>
      <c r="JJ86" s="31"/>
      <c r="JK86" s="31"/>
      <c r="JL86" s="31"/>
      <c r="JM86" s="31"/>
      <c r="JN86" s="31"/>
      <c r="JO86" s="31"/>
      <c r="JP86" s="31"/>
      <c r="JQ86" s="31"/>
      <c r="JR86" s="31"/>
      <c r="JS86" s="31"/>
      <c r="JT86" s="31"/>
      <c r="JU86" s="31"/>
      <c r="JV86" s="31"/>
      <c r="JW86" s="31"/>
      <c r="JX86" s="31"/>
      <c r="JY86" s="31"/>
      <c r="JZ86" s="31"/>
      <c r="KA86" s="31"/>
      <c r="KB86" s="31"/>
      <c r="KC86" s="31"/>
      <c r="KD86" s="31"/>
      <c r="KE86" s="31"/>
      <c r="KF86" s="31"/>
      <c r="KG86" s="31"/>
      <c r="KH86" s="31"/>
      <c r="KI86" s="31"/>
      <c r="KJ86" s="31"/>
      <c r="KK86" s="31"/>
      <c r="KL86" s="31"/>
      <c r="KM86" s="31"/>
      <c r="KN86" s="31"/>
      <c r="KO86" s="31"/>
      <c r="KP86" s="31"/>
      <c r="KQ86" s="31"/>
      <c r="KR86" s="31"/>
      <c r="KS86" s="31"/>
      <c r="KT86" s="31"/>
      <c r="KU86" s="31"/>
      <c r="KV86" s="31"/>
      <c r="KW86" s="31"/>
      <c r="KX86" s="31"/>
      <c r="KY86" s="31"/>
      <c r="KZ86" s="31"/>
      <c r="LA86" s="31"/>
      <c r="LB86" s="31"/>
      <c r="LC86" s="31"/>
      <c r="LD86" s="31"/>
      <c r="LE86" s="31"/>
      <c r="LF86" s="31"/>
      <c r="LG86" s="31"/>
      <c r="LH86" s="31"/>
      <c r="LI86" s="31"/>
      <c r="LJ86" s="31"/>
      <c r="LK86" s="31"/>
      <c r="LL86" s="31"/>
      <c r="LM86" s="31"/>
      <c r="LN86" s="31"/>
      <c r="LO86" s="31"/>
      <c r="LP86" s="31"/>
      <c r="LQ86" s="31"/>
      <c r="LR86" s="31"/>
      <c r="LS86" s="31"/>
      <c r="LT86" s="31"/>
      <c r="LU86" s="31"/>
      <c r="LV86" s="31"/>
      <c r="LW86" s="31"/>
      <c r="LX86" s="31"/>
      <c r="LY86" s="31"/>
      <c r="LZ86" s="31"/>
      <c r="MA86" s="31"/>
      <c r="MB86" s="31"/>
      <c r="MC86" s="31"/>
      <c r="MD86" s="31"/>
      <c r="ME86" s="31"/>
      <c r="MF86" s="31"/>
      <c r="MG86" s="31"/>
      <c r="MH86" s="31"/>
      <c r="MI86" s="31"/>
      <c r="MJ86" s="31"/>
      <c r="MK86" s="31"/>
      <c r="ML86" s="31"/>
      <c r="MM86" s="31"/>
      <c r="MN86" s="31"/>
      <c r="MO86" s="31"/>
      <c r="MP86" s="31"/>
      <c r="MQ86" s="31"/>
      <c r="MR86" s="31"/>
      <c r="MS86" s="31"/>
      <c r="MT86" s="31"/>
      <c r="MU86" s="31"/>
      <c r="MV86" s="31"/>
      <c r="MW86" s="31"/>
      <c r="MX86" s="31"/>
      <c r="MY86" s="31"/>
      <c r="MZ86" s="31"/>
      <c r="NA86" s="31"/>
      <c r="NB86" s="31"/>
      <c r="NC86" s="31"/>
      <c r="ND86" s="31"/>
      <c r="NE86" s="31"/>
      <c r="NF86" s="31"/>
      <c r="NG86" s="31"/>
      <c r="NH86" s="31"/>
      <c r="NI86" s="31"/>
      <c r="NJ86" s="31"/>
      <c r="NK86" s="31"/>
      <c r="NL86" s="31"/>
      <c r="NM86" s="31"/>
      <c r="NN86" s="31"/>
      <c r="NO86" s="31"/>
      <c r="NP86" s="31"/>
      <c r="NQ86" s="31"/>
      <c r="NR86" s="31"/>
      <c r="NS86" s="31"/>
      <c r="NT86" s="31"/>
      <c r="NU86" s="31"/>
      <c r="NV86" s="31"/>
      <c r="NW86" s="31"/>
      <c r="NX86" s="31"/>
      <c r="NY86" s="31"/>
      <c r="NZ86" s="31"/>
      <c r="OA86" s="31"/>
      <c r="OB86" s="31"/>
      <c r="OC86" s="31"/>
      <c r="OD86" s="31"/>
      <c r="OE86" s="31"/>
      <c r="OF86" s="31"/>
      <c r="OG86" s="31"/>
      <c r="OH86" s="31"/>
      <c r="OI86" s="31"/>
      <c r="OJ86" s="31"/>
      <c r="OK86" s="31"/>
      <c r="OL86" s="31"/>
      <c r="OM86" s="31"/>
      <c r="ON86" s="31"/>
      <c r="OO86" s="31"/>
      <c r="OP86" s="31"/>
      <c r="OQ86" s="31"/>
      <c r="OR86" s="31"/>
      <c r="OS86" s="31"/>
      <c r="OT86" s="31"/>
      <c r="OU86" s="31"/>
      <c r="OV86" s="31"/>
      <c r="OW86" s="31"/>
      <c r="OX86" s="31"/>
      <c r="OY86" s="31"/>
      <c r="OZ86" s="31"/>
      <c r="PA86" s="31"/>
      <c r="PB86" s="31"/>
      <c r="PC86" s="31"/>
      <c r="PD86" s="31"/>
      <c r="PE86" s="31"/>
      <c r="PF86" s="31"/>
      <c r="PG86" s="31"/>
      <c r="PH86" s="31"/>
      <c r="PI86" s="31"/>
      <c r="PJ86" s="31"/>
      <c r="PK86" s="31"/>
      <c r="PL86" s="31"/>
      <c r="PM86" s="31"/>
      <c r="PN86" s="31"/>
      <c r="PO86" s="31"/>
      <c r="PP86" s="31"/>
      <c r="PQ86" s="31"/>
      <c r="PR86" s="31"/>
      <c r="PS86" s="31"/>
      <c r="PT86" s="31"/>
      <c r="PU86" s="31"/>
      <c r="PV86" s="31"/>
      <c r="PW86" s="31"/>
      <c r="PX86" s="31"/>
      <c r="PY86" s="31"/>
      <c r="PZ86" s="31"/>
      <c r="QA86" s="31"/>
      <c r="QB86" s="31"/>
      <c r="QC86" s="31"/>
      <c r="QD86" s="31"/>
      <c r="QE86" s="31"/>
      <c r="QF86" s="31"/>
      <c r="QG86" s="31"/>
      <c r="QH86" s="31"/>
      <c r="QI86" s="31"/>
      <c r="QJ86" s="31"/>
      <c r="QK86" s="31"/>
      <c r="QL86" s="31"/>
      <c r="QM86" s="31"/>
      <c r="QN86" s="31"/>
      <c r="QO86" s="31"/>
      <c r="QP86" s="31"/>
      <c r="QQ86" s="31"/>
      <c r="QR86" s="31"/>
      <c r="QS86" s="31"/>
      <c r="QT86" s="31"/>
      <c r="QU86" s="31"/>
      <c r="QV86" s="31"/>
      <c r="QW86" s="31"/>
      <c r="QX86" s="31"/>
      <c r="QY86" s="31"/>
      <c r="QZ86" s="31"/>
      <c r="RA86" s="31"/>
      <c r="RB86" s="31"/>
      <c r="RC86" s="31"/>
      <c r="RD86" s="31"/>
      <c r="RE86" s="31"/>
      <c r="RF86" s="31"/>
      <c r="RG86" s="31"/>
      <c r="RH86" s="31"/>
      <c r="RI86" s="31"/>
      <c r="RJ86" s="31"/>
      <c r="RK86" s="31"/>
      <c r="RL86" s="31"/>
      <c r="RM86" s="31"/>
      <c r="RN86" s="31"/>
      <c r="RO86" s="31"/>
      <c r="RP86" s="31"/>
      <c r="RQ86" s="31"/>
      <c r="RR86" s="31"/>
      <c r="RS86" s="31"/>
      <c r="RT86" s="31"/>
      <c r="RU86" s="31"/>
      <c r="RV86" s="31"/>
      <c r="RW86" s="31"/>
      <c r="RX86" s="31"/>
      <c r="RY86" s="31"/>
      <c r="RZ86" s="31"/>
      <c r="SA86" s="31"/>
      <c r="SB86" s="31"/>
      <c r="SC86" s="31"/>
      <c r="SD86" s="31"/>
      <c r="SE86" s="31"/>
      <c r="SF86" s="31"/>
      <c r="SG86" s="31"/>
      <c r="SH86" s="31"/>
      <c r="SI86" s="31"/>
      <c r="SJ86" s="31"/>
      <c r="SK86" s="31"/>
      <c r="SL86" s="31"/>
      <c r="SM86" s="31"/>
      <c r="SN86" s="31"/>
      <c r="SO86" s="31"/>
      <c r="SP86" s="31"/>
      <c r="SQ86" s="31"/>
      <c r="SR86" s="31"/>
      <c r="SS86" s="31"/>
      <c r="ST86" s="31"/>
      <c r="SU86" s="31"/>
      <c r="SV86" s="31"/>
      <c r="SW86" s="31"/>
      <c r="SX86" s="31"/>
      <c r="SY86" s="31"/>
      <c r="SZ86" s="31"/>
      <c r="TA86" s="31"/>
      <c r="TB86" s="31"/>
      <c r="TC86" s="31"/>
      <c r="TD86" s="31"/>
      <c r="TE86" s="31"/>
    </row>
    <row r="87" spans="1:525" s="32" customFormat="1" ht="22.5" customHeight="1" x14ac:dyDescent="0.25">
      <c r="A87" s="61"/>
      <c r="B87" s="66"/>
      <c r="C87" s="192"/>
      <c r="D87" s="57" t="s">
        <v>192</v>
      </c>
      <c r="E87" s="3">
        <f>SUM(E85:E86)</f>
        <v>2969544964</v>
      </c>
      <c r="F87" s="3">
        <f t="shared" ref="F87:P87" si="224">SUM(F85:F86)</f>
        <v>2641377715</v>
      </c>
      <c r="G87" s="3">
        <f t="shared" si="224"/>
        <v>1403064170</v>
      </c>
      <c r="H87" s="3">
        <f t="shared" si="224"/>
        <v>214908400</v>
      </c>
      <c r="I87" s="3">
        <f t="shared" si="224"/>
        <v>126330000</v>
      </c>
      <c r="J87" s="3">
        <f t="shared" si="224"/>
        <v>522451347</v>
      </c>
      <c r="K87" s="3">
        <f t="shared" si="224"/>
        <v>413724347</v>
      </c>
      <c r="L87" s="3">
        <f t="shared" si="224"/>
        <v>107570600</v>
      </c>
      <c r="M87" s="3">
        <f t="shared" si="224"/>
        <v>10161379</v>
      </c>
      <c r="N87" s="3">
        <f t="shared" si="224"/>
        <v>5905712</v>
      </c>
      <c r="O87" s="3">
        <f t="shared" si="224"/>
        <v>414880747</v>
      </c>
      <c r="P87" s="3">
        <f t="shared" si="224"/>
        <v>3491996311</v>
      </c>
      <c r="Q87" s="20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  <c r="IW87" s="31"/>
      <c r="IX87" s="31"/>
      <c r="IY87" s="31"/>
      <c r="IZ87" s="31"/>
      <c r="JA87" s="31"/>
      <c r="JB87" s="31"/>
      <c r="JC87" s="31"/>
      <c r="JD87" s="31"/>
      <c r="JE87" s="31"/>
      <c r="JF87" s="31"/>
      <c r="JG87" s="31"/>
      <c r="JH87" s="31"/>
      <c r="JI87" s="31"/>
      <c r="JJ87" s="31"/>
      <c r="JK87" s="31"/>
      <c r="JL87" s="31"/>
      <c r="JM87" s="31"/>
      <c r="JN87" s="31"/>
      <c r="JO87" s="31"/>
      <c r="JP87" s="31"/>
      <c r="JQ87" s="31"/>
      <c r="JR87" s="31"/>
      <c r="JS87" s="31"/>
      <c r="JT87" s="31"/>
      <c r="JU87" s="31"/>
      <c r="JV87" s="31"/>
      <c r="JW87" s="31"/>
      <c r="JX87" s="31"/>
      <c r="JY87" s="31"/>
      <c r="JZ87" s="31"/>
      <c r="KA87" s="31"/>
      <c r="KB87" s="31"/>
      <c r="KC87" s="31"/>
      <c r="KD87" s="31"/>
      <c r="KE87" s="31"/>
      <c r="KF87" s="31"/>
      <c r="KG87" s="31"/>
      <c r="KH87" s="31"/>
      <c r="KI87" s="31"/>
      <c r="KJ87" s="31"/>
      <c r="KK87" s="31"/>
      <c r="KL87" s="31"/>
      <c r="KM87" s="31"/>
      <c r="KN87" s="31"/>
      <c r="KO87" s="31"/>
      <c r="KP87" s="31"/>
      <c r="KQ87" s="31"/>
      <c r="KR87" s="31"/>
      <c r="KS87" s="31"/>
      <c r="KT87" s="31"/>
      <c r="KU87" s="31"/>
      <c r="KV87" s="31"/>
      <c r="KW87" s="31"/>
      <c r="KX87" s="31"/>
      <c r="KY87" s="31"/>
      <c r="KZ87" s="31"/>
      <c r="LA87" s="31"/>
      <c r="LB87" s="31"/>
      <c r="LC87" s="31"/>
      <c r="LD87" s="31"/>
      <c r="LE87" s="31"/>
      <c r="LF87" s="31"/>
      <c r="LG87" s="31"/>
      <c r="LH87" s="31"/>
      <c r="LI87" s="31"/>
      <c r="LJ87" s="31"/>
      <c r="LK87" s="31"/>
      <c r="LL87" s="31"/>
      <c r="LM87" s="31"/>
      <c r="LN87" s="31"/>
      <c r="LO87" s="31"/>
      <c r="LP87" s="31"/>
      <c r="LQ87" s="31"/>
      <c r="LR87" s="31"/>
      <c r="LS87" s="31"/>
      <c r="LT87" s="31"/>
      <c r="LU87" s="31"/>
      <c r="LV87" s="31"/>
      <c r="LW87" s="31"/>
      <c r="LX87" s="31"/>
      <c r="LY87" s="31"/>
      <c r="LZ87" s="31"/>
      <c r="MA87" s="31"/>
      <c r="MB87" s="31"/>
      <c r="MC87" s="31"/>
      <c r="MD87" s="31"/>
      <c r="ME87" s="31"/>
      <c r="MF87" s="31"/>
      <c r="MG87" s="31"/>
      <c r="MH87" s="31"/>
      <c r="MI87" s="31"/>
      <c r="MJ87" s="31"/>
      <c r="MK87" s="31"/>
      <c r="ML87" s="31"/>
      <c r="MM87" s="31"/>
      <c r="MN87" s="31"/>
      <c r="MO87" s="31"/>
      <c r="MP87" s="31"/>
      <c r="MQ87" s="31"/>
      <c r="MR87" s="31"/>
      <c r="MS87" s="31"/>
      <c r="MT87" s="31"/>
      <c r="MU87" s="31"/>
      <c r="MV87" s="31"/>
      <c r="MW87" s="31"/>
      <c r="MX87" s="31"/>
      <c r="MY87" s="31"/>
      <c r="MZ87" s="31"/>
      <c r="NA87" s="31"/>
      <c r="NB87" s="31"/>
      <c r="NC87" s="31"/>
      <c r="ND87" s="31"/>
      <c r="NE87" s="31"/>
      <c r="NF87" s="31"/>
      <c r="NG87" s="31"/>
      <c r="NH87" s="31"/>
      <c r="NI87" s="31"/>
      <c r="NJ87" s="31"/>
      <c r="NK87" s="31"/>
      <c r="NL87" s="31"/>
      <c r="NM87" s="31"/>
      <c r="NN87" s="31"/>
      <c r="NO87" s="31"/>
      <c r="NP87" s="31"/>
      <c r="NQ87" s="31"/>
      <c r="NR87" s="31"/>
      <c r="NS87" s="31"/>
      <c r="NT87" s="31"/>
      <c r="NU87" s="31"/>
      <c r="NV87" s="31"/>
      <c r="NW87" s="31"/>
      <c r="NX87" s="31"/>
      <c r="NY87" s="31"/>
      <c r="NZ87" s="31"/>
      <c r="OA87" s="31"/>
      <c r="OB87" s="31"/>
      <c r="OC87" s="31"/>
      <c r="OD87" s="31"/>
      <c r="OE87" s="31"/>
      <c r="OF87" s="31"/>
      <c r="OG87" s="31"/>
      <c r="OH87" s="31"/>
      <c r="OI87" s="31"/>
      <c r="OJ87" s="31"/>
      <c r="OK87" s="31"/>
      <c r="OL87" s="31"/>
      <c r="OM87" s="31"/>
      <c r="ON87" s="31"/>
      <c r="OO87" s="31"/>
      <c r="OP87" s="31"/>
      <c r="OQ87" s="31"/>
      <c r="OR87" s="31"/>
      <c r="OS87" s="31"/>
      <c r="OT87" s="31"/>
      <c r="OU87" s="31"/>
      <c r="OV87" s="31"/>
      <c r="OW87" s="31"/>
      <c r="OX87" s="31"/>
      <c r="OY87" s="31"/>
      <c r="OZ87" s="31"/>
      <c r="PA87" s="31"/>
      <c r="PB87" s="31"/>
      <c r="PC87" s="31"/>
      <c r="PD87" s="31"/>
      <c r="PE87" s="31"/>
      <c r="PF87" s="31"/>
      <c r="PG87" s="31"/>
      <c r="PH87" s="31"/>
      <c r="PI87" s="31"/>
      <c r="PJ87" s="31"/>
      <c r="PK87" s="31"/>
      <c r="PL87" s="31"/>
      <c r="PM87" s="31"/>
      <c r="PN87" s="31"/>
      <c r="PO87" s="31"/>
      <c r="PP87" s="31"/>
      <c r="PQ87" s="31"/>
      <c r="PR87" s="31"/>
      <c r="PS87" s="31"/>
      <c r="PT87" s="31"/>
      <c r="PU87" s="31"/>
      <c r="PV87" s="31"/>
      <c r="PW87" s="31"/>
      <c r="PX87" s="31"/>
      <c r="PY87" s="31"/>
      <c r="PZ87" s="31"/>
      <c r="QA87" s="31"/>
      <c r="QB87" s="31"/>
      <c r="QC87" s="31"/>
      <c r="QD87" s="31"/>
      <c r="QE87" s="31"/>
      <c r="QF87" s="31"/>
      <c r="QG87" s="31"/>
      <c r="QH87" s="31"/>
      <c r="QI87" s="31"/>
      <c r="QJ87" s="31"/>
      <c r="QK87" s="31"/>
      <c r="QL87" s="31"/>
      <c r="QM87" s="31"/>
      <c r="QN87" s="31"/>
      <c r="QO87" s="31"/>
      <c r="QP87" s="31"/>
      <c r="QQ87" s="31"/>
      <c r="QR87" s="31"/>
      <c r="QS87" s="31"/>
      <c r="QT87" s="31"/>
      <c r="QU87" s="31"/>
      <c r="QV87" s="31"/>
      <c r="QW87" s="31"/>
      <c r="QX87" s="31"/>
      <c r="QY87" s="31"/>
      <c r="QZ87" s="31"/>
      <c r="RA87" s="31"/>
      <c r="RB87" s="31"/>
      <c r="RC87" s="31"/>
      <c r="RD87" s="31"/>
      <c r="RE87" s="31"/>
      <c r="RF87" s="31"/>
      <c r="RG87" s="31"/>
      <c r="RH87" s="31"/>
      <c r="RI87" s="31"/>
      <c r="RJ87" s="31"/>
      <c r="RK87" s="31"/>
      <c r="RL87" s="31"/>
      <c r="RM87" s="31"/>
      <c r="RN87" s="31"/>
      <c r="RO87" s="31"/>
      <c r="RP87" s="31"/>
      <c r="RQ87" s="31"/>
      <c r="RR87" s="31"/>
      <c r="RS87" s="31"/>
      <c r="RT87" s="31"/>
      <c r="RU87" s="31"/>
      <c r="RV87" s="31"/>
      <c r="RW87" s="31"/>
      <c r="RX87" s="31"/>
      <c r="RY87" s="31"/>
      <c r="RZ87" s="31"/>
      <c r="SA87" s="31"/>
      <c r="SB87" s="31"/>
      <c r="SC87" s="31"/>
      <c r="SD87" s="31"/>
      <c r="SE87" s="31"/>
      <c r="SF87" s="31"/>
      <c r="SG87" s="31"/>
      <c r="SH87" s="31"/>
      <c r="SI87" s="31"/>
      <c r="SJ87" s="31"/>
      <c r="SK87" s="31"/>
      <c r="SL87" s="31"/>
      <c r="SM87" s="31"/>
      <c r="SN87" s="31"/>
      <c r="SO87" s="31"/>
      <c r="SP87" s="31"/>
      <c r="SQ87" s="31"/>
      <c r="SR87" s="31"/>
      <c r="SS87" s="31"/>
      <c r="ST87" s="31"/>
      <c r="SU87" s="31"/>
      <c r="SV87" s="31"/>
      <c r="SW87" s="31"/>
      <c r="SX87" s="31"/>
      <c r="SY87" s="31"/>
      <c r="SZ87" s="31"/>
      <c r="TA87" s="31"/>
      <c r="TB87" s="31"/>
      <c r="TC87" s="31"/>
      <c r="TD87" s="31"/>
      <c r="TE87" s="31"/>
    </row>
    <row r="88" spans="1:525" s="37" customFormat="1" ht="30.75" customHeight="1" x14ac:dyDescent="0.25">
      <c r="A88" s="33"/>
      <c r="B88" s="60"/>
      <c r="C88" s="34"/>
      <c r="D88" s="35" t="s">
        <v>88</v>
      </c>
      <c r="E88" s="4">
        <v>551078300</v>
      </c>
      <c r="F88" s="4">
        <v>551078300</v>
      </c>
      <c r="G88" s="4">
        <v>452384600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551078300</v>
      </c>
      <c r="Q88" s="201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  <c r="IW88" s="36"/>
      <c r="IX88" s="36"/>
      <c r="IY88" s="36"/>
      <c r="IZ88" s="36"/>
      <c r="JA88" s="36"/>
      <c r="JB88" s="36"/>
      <c r="JC88" s="36"/>
      <c r="JD88" s="36"/>
      <c r="JE88" s="36"/>
      <c r="JF88" s="36"/>
      <c r="JG88" s="36"/>
      <c r="JH88" s="36"/>
      <c r="JI88" s="36"/>
      <c r="JJ88" s="36"/>
      <c r="JK88" s="36"/>
      <c r="JL88" s="36"/>
      <c r="JM88" s="36"/>
      <c r="JN88" s="36"/>
      <c r="JO88" s="36"/>
      <c r="JP88" s="36"/>
      <c r="JQ88" s="36"/>
      <c r="JR88" s="36"/>
      <c r="JS88" s="36"/>
      <c r="JT88" s="36"/>
      <c r="JU88" s="36"/>
      <c r="JV88" s="36"/>
      <c r="JW88" s="36"/>
      <c r="JX88" s="36"/>
      <c r="JY88" s="36"/>
      <c r="JZ88" s="36"/>
      <c r="KA88" s="36"/>
      <c r="KB88" s="36"/>
      <c r="KC88" s="36"/>
      <c r="KD88" s="36"/>
      <c r="KE88" s="36"/>
      <c r="KF88" s="36"/>
      <c r="KG88" s="36"/>
      <c r="KH88" s="36"/>
      <c r="KI88" s="36"/>
      <c r="KJ88" s="36"/>
      <c r="KK88" s="36"/>
      <c r="KL88" s="36"/>
      <c r="KM88" s="36"/>
      <c r="KN88" s="36"/>
      <c r="KO88" s="36"/>
      <c r="KP88" s="36"/>
      <c r="KQ88" s="36"/>
      <c r="KR88" s="36"/>
      <c r="KS88" s="36"/>
      <c r="KT88" s="36"/>
      <c r="KU88" s="36"/>
      <c r="KV88" s="36"/>
      <c r="KW88" s="36"/>
      <c r="KX88" s="36"/>
      <c r="KY88" s="36"/>
      <c r="KZ88" s="36"/>
      <c r="LA88" s="36"/>
      <c r="LB88" s="36"/>
      <c r="LC88" s="36"/>
      <c r="LD88" s="36"/>
      <c r="LE88" s="36"/>
      <c r="LF88" s="36"/>
      <c r="LG88" s="36"/>
      <c r="LH88" s="36"/>
      <c r="LI88" s="36"/>
      <c r="LJ88" s="36"/>
      <c r="LK88" s="36"/>
      <c r="LL88" s="36"/>
      <c r="LM88" s="36"/>
      <c r="LN88" s="36"/>
      <c r="LO88" s="36"/>
      <c r="LP88" s="36"/>
      <c r="LQ88" s="36"/>
      <c r="LR88" s="36"/>
      <c r="LS88" s="36"/>
      <c r="LT88" s="36"/>
      <c r="LU88" s="36"/>
      <c r="LV88" s="36"/>
      <c r="LW88" s="36"/>
      <c r="LX88" s="36"/>
      <c r="LY88" s="36"/>
      <c r="LZ88" s="36"/>
      <c r="MA88" s="36"/>
      <c r="MB88" s="36"/>
      <c r="MC88" s="36"/>
      <c r="MD88" s="36"/>
      <c r="ME88" s="36"/>
      <c r="MF88" s="36"/>
      <c r="MG88" s="36"/>
      <c r="MH88" s="36"/>
      <c r="MI88" s="36"/>
      <c r="MJ88" s="36"/>
      <c r="MK88" s="36"/>
      <c r="ML88" s="36"/>
      <c r="MM88" s="36"/>
      <c r="MN88" s="36"/>
      <c r="MO88" s="36"/>
      <c r="MP88" s="36"/>
      <c r="MQ88" s="36"/>
      <c r="MR88" s="36"/>
      <c r="MS88" s="36"/>
      <c r="MT88" s="36"/>
      <c r="MU88" s="36"/>
      <c r="MV88" s="36"/>
      <c r="MW88" s="36"/>
      <c r="MX88" s="36"/>
      <c r="MY88" s="36"/>
      <c r="MZ88" s="36"/>
      <c r="NA88" s="36"/>
      <c r="NB88" s="36"/>
      <c r="NC88" s="36"/>
      <c r="ND88" s="36"/>
      <c r="NE88" s="36"/>
      <c r="NF88" s="36"/>
      <c r="NG88" s="36"/>
      <c r="NH88" s="36"/>
      <c r="NI88" s="36"/>
      <c r="NJ88" s="36"/>
      <c r="NK88" s="36"/>
      <c r="NL88" s="36"/>
      <c r="NM88" s="36"/>
      <c r="NN88" s="36"/>
      <c r="NO88" s="36"/>
      <c r="NP88" s="36"/>
      <c r="NQ88" s="36"/>
      <c r="NR88" s="36"/>
      <c r="NS88" s="36"/>
      <c r="NT88" s="36"/>
      <c r="NU88" s="36"/>
      <c r="NV88" s="36"/>
      <c r="NW88" s="36"/>
      <c r="NX88" s="36"/>
      <c r="NY88" s="36"/>
      <c r="NZ88" s="36"/>
      <c r="OA88" s="36"/>
      <c r="OB88" s="36"/>
      <c r="OC88" s="36"/>
      <c r="OD88" s="36"/>
      <c r="OE88" s="36"/>
      <c r="OF88" s="36"/>
      <c r="OG88" s="36"/>
      <c r="OH88" s="36"/>
      <c r="OI88" s="36"/>
      <c r="OJ88" s="36"/>
      <c r="OK88" s="36"/>
      <c r="OL88" s="36"/>
      <c r="OM88" s="36"/>
      <c r="ON88" s="36"/>
      <c r="OO88" s="36"/>
      <c r="OP88" s="36"/>
      <c r="OQ88" s="36"/>
      <c r="OR88" s="36"/>
      <c r="OS88" s="36"/>
      <c r="OT88" s="36"/>
      <c r="OU88" s="36"/>
      <c r="OV88" s="36"/>
      <c r="OW88" s="36"/>
      <c r="OX88" s="36"/>
      <c r="OY88" s="36"/>
      <c r="OZ88" s="36"/>
      <c r="PA88" s="36"/>
      <c r="PB88" s="36"/>
      <c r="PC88" s="36"/>
      <c r="PD88" s="36"/>
      <c r="PE88" s="36"/>
      <c r="PF88" s="36"/>
      <c r="PG88" s="36"/>
      <c r="PH88" s="36"/>
      <c r="PI88" s="36"/>
      <c r="PJ88" s="36"/>
      <c r="PK88" s="36"/>
      <c r="PL88" s="36"/>
      <c r="PM88" s="36"/>
      <c r="PN88" s="36"/>
      <c r="PO88" s="36"/>
      <c r="PP88" s="36"/>
      <c r="PQ88" s="36"/>
      <c r="PR88" s="36"/>
      <c r="PS88" s="36"/>
      <c r="PT88" s="36"/>
      <c r="PU88" s="36"/>
      <c r="PV88" s="36"/>
      <c r="PW88" s="36"/>
      <c r="PX88" s="36"/>
      <c r="PY88" s="36"/>
      <c r="PZ88" s="36"/>
      <c r="QA88" s="36"/>
      <c r="QB88" s="36"/>
      <c r="QC88" s="36"/>
      <c r="QD88" s="36"/>
      <c r="QE88" s="36"/>
      <c r="QF88" s="36"/>
      <c r="QG88" s="36"/>
      <c r="QH88" s="36"/>
      <c r="QI88" s="36"/>
      <c r="QJ88" s="36"/>
      <c r="QK88" s="36"/>
      <c r="QL88" s="36"/>
      <c r="QM88" s="36"/>
      <c r="QN88" s="36"/>
      <c r="QO88" s="36"/>
      <c r="QP88" s="36"/>
      <c r="QQ88" s="36"/>
      <c r="QR88" s="36"/>
      <c r="QS88" s="36"/>
      <c r="QT88" s="36"/>
      <c r="QU88" s="36"/>
      <c r="QV88" s="36"/>
      <c r="QW88" s="36"/>
      <c r="QX88" s="36"/>
      <c r="QY88" s="36"/>
      <c r="QZ88" s="36"/>
      <c r="RA88" s="36"/>
      <c r="RB88" s="36"/>
      <c r="RC88" s="36"/>
      <c r="RD88" s="36"/>
      <c r="RE88" s="36"/>
      <c r="RF88" s="36"/>
      <c r="RG88" s="36"/>
      <c r="RH88" s="36"/>
      <c r="RI88" s="36"/>
      <c r="RJ88" s="36"/>
      <c r="RK88" s="36"/>
      <c r="RL88" s="36"/>
      <c r="RM88" s="36"/>
      <c r="RN88" s="36"/>
      <c r="RO88" s="36"/>
      <c r="RP88" s="36"/>
      <c r="RQ88" s="36"/>
      <c r="RR88" s="36"/>
      <c r="RS88" s="36"/>
      <c r="RT88" s="36"/>
      <c r="RU88" s="36"/>
      <c r="RV88" s="36"/>
      <c r="RW88" s="36"/>
      <c r="RX88" s="36"/>
      <c r="RY88" s="36"/>
      <c r="RZ88" s="36"/>
      <c r="SA88" s="36"/>
      <c r="SB88" s="36"/>
      <c r="SC88" s="36"/>
      <c r="SD88" s="36"/>
      <c r="SE88" s="36"/>
      <c r="SF88" s="36"/>
      <c r="SG88" s="36"/>
      <c r="SH88" s="36"/>
      <c r="SI88" s="36"/>
      <c r="SJ88" s="36"/>
      <c r="SK88" s="36"/>
      <c r="SL88" s="36"/>
      <c r="SM88" s="36"/>
      <c r="SN88" s="36"/>
      <c r="SO88" s="36"/>
      <c r="SP88" s="36"/>
      <c r="SQ88" s="36"/>
      <c r="SR88" s="36"/>
      <c r="SS88" s="36"/>
      <c r="ST88" s="36"/>
      <c r="SU88" s="36"/>
      <c r="SV88" s="36"/>
      <c r="SW88" s="36"/>
      <c r="SX88" s="36"/>
      <c r="SY88" s="36"/>
      <c r="SZ88" s="36"/>
      <c r="TA88" s="36"/>
      <c r="TB88" s="36"/>
      <c r="TC88" s="36"/>
      <c r="TD88" s="36"/>
      <c r="TE88" s="36"/>
    </row>
    <row r="89" spans="1:525" s="37" customFormat="1" ht="32.25" customHeight="1" x14ac:dyDescent="0.25">
      <c r="A89" s="33"/>
      <c r="B89" s="60"/>
      <c r="C89" s="34"/>
      <c r="D89" s="35" t="s">
        <v>89</v>
      </c>
      <c r="E89" s="4">
        <v>5866904</v>
      </c>
      <c r="F89" s="4">
        <v>5866904</v>
      </c>
      <c r="G89" s="4">
        <v>1714570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5866904</v>
      </c>
      <c r="Q89" s="201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  <c r="IW89" s="36"/>
      <c r="IX89" s="36"/>
      <c r="IY89" s="36"/>
      <c r="IZ89" s="36"/>
      <c r="JA89" s="36"/>
      <c r="JB89" s="36"/>
      <c r="JC89" s="36"/>
      <c r="JD89" s="36"/>
      <c r="JE89" s="36"/>
      <c r="JF89" s="36"/>
      <c r="JG89" s="36"/>
      <c r="JH89" s="36"/>
      <c r="JI89" s="36"/>
      <c r="JJ89" s="36"/>
      <c r="JK89" s="36"/>
      <c r="JL89" s="36"/>
      <c r="JM89" s="36"/>
      <c r="JN89" s="36"/>
      <c r="JO89" s="36"/>
      <c r="JP89" s="36"/>
      <c r="JQ89" s="36"/>
      <c r="JR89" s="36"/>
      <c r="JS89" s="36"/>
      <c r="JT89" s="36"/>
      <c r="JU89" s="36"/>
      <c r="JV89" s="36"/>
      <c r="JW89" s="36"/>
      <c r="JX89" s="36"/>
      <c r="JY89" s="36"/>
      <c r="JZ89" s="36"/>
      <c r="KA89" s="36"/>
      <c r="KB89" s="36"/>
      <c r="KC89" s="36"/>
      <c r="KD89" s="36"/>
      <c r="KE89" s="36"/>
      <c r="KF89" s="36"/>
      <c r="KG89" s="36"/>
      <c r="KH89" s="36"/>
      <c r="KI89" s="36"/>
      <c r="KJ89" s="36"/>
      <c r="KK89" s="36"/>
      <c r="KL89" s="36"/>
      <c r="KM89" s="36"/>
      <c r="KN89" s="36"/>
      <c r="KO89" s="36"/>
      <c r="KP89" s="36"/>
      <c r="KQ89" s="36"/>
      <c r="KR89" s="36"/>
      <c r="KS89" s="36"/>
      <c r="KT89" s="36"/>
      <c r="KU89" s="36"/>
      <c r="KV89" s="36"/>
      <c r="KW89" s="36"/>
      <c r="KX89" s="36"/>
      <c r="KY89" s="36"/>
      <c r="KZ89" s="36"/>
      <c r="LA89" s="36"/>
      <c r="LB89" s="36"/>
      <c r="LC89" s="36"/>
      <c r="LD89" s="36"/>
      <c r="LE89" s="36"/>
      <c r="LF89" s="36"/>
      <c r="LG89" s="36"/>
      <c r="LH89" s="36"/>
      <c r="LI89" s="36"/>
      <c r="LJ89" s="36"/>
      <c r="LK89" s="36"/>
      <c r="LL89" s="36"/>
      <c r="LM89" s="36"/>
      <c r="LN89" s="36"/>
      <c r="LO89" s="36"/>
      <c r="LP89" s="36"/>
      <c r="LQ89" s="36"/>
      <c r="LR89" s="36"/>
      <c r="LS89" s="36"/>
      <c r="LT89" s="36"/>
      <c r="LU89" s="36"/>
      <c r="LV89" s="36"/>
      <c r="LW89" s="36"/>
      <c r="LX89" s="36"/>
      <c r="LY89" s="36"/>
      <c r="LZ89" s="36"/>
      <c r="MA89" s="36"/>
      <c r="MB89" s="36"/>
      <c r="MC89" s="36"/>
      <c r="MD89" s="36"/>
      <c r="ME89" s="36"/>
      <c r="MF89" s="36"/>
      <c r="MG89" s="36"/>
      <c r="MH89" s="36"/>
      <c r="MI89" s="36"/>
      <c r="MJ89" s="36"/>
      <c r="MK89" s="36"/>
      <c r="ML89" s="36"/>
      <c r="MM89" s="36"/>
      <c r="MN89" s="36"/>
      <c r="MO89" s="36"/>
      <c r="MP89" s="36"/>
      <c r="MQ89" s="36"/>
      <c r="MR89" s="36"/>
      <c r="MS89" s="36"/>
      <c r="MT89" s="36"/>
      <c r="MU89" s="36"/>
      <c r="MV89" s="36"/>
      <c r="MW89" s="36"/>
      <c r="MX89" s="36"/>
      <c r="MY89" s="36"/>
      <c r="MZ89" s="36"/>
      <c r="NA89" s="36"/>
      <c r="NB89" s="36"/>
      <c r="NC89" s="36"/>
      <c r="ND89" s="36"/>
      <c r="NE89" s="36"/>
      <c r="NF89" s="36"/>
      <c r="NG89" s="36"/>
      <c r="NH89" s="36"/>
      <c r="NI89" s="36"/>
      <c r="NJ89" s="36"/>
      <c r="NK89" s="36"/>
      <c r="NL89" s="36"/>
      <c r="NM89" s="36"/>
      <c r="NN89" s="36"/>
      <c r="NO89" s="36"/>
      <c r="NP89" s="36"/>
      <c r="NQ89" s="36"/>
      <c r="NR89" s="36"/>
      <c r="NS89" s="36"/>
      <c r="NT89" s="36"/>
      <c r="NU89" s="36"/>
      <c r="NV89" s="36"/>
      <c r="NW89" s="36"/>
      <c r="NX89" s="36"/>
      <c r="NY89" s="36"/>
      <c r="NZ89" s="36"/>
      <c r="OA89" s="36"/>
      <c r="OB89" s="36"/>
      <c r="OC89" s="36"/>
      <c r="OD89" s="36"/>
      <c r="OE89" s="36"/>
      <c r="OF89" s="36"/>
      <c r="OG89" s="36"/>
      <c r="OH89" s="36"/>
      <c r="OI89" s="36"/>
      <c r="OJ89" s="36"/>
      <c r="OK89" s="36"/>
      <c r="OL89" s="36"/>
      <c r="OM89" s="36"/>
      <c r="ON89" s="36"/>
      <c r="OO89" s="36"/>
      <c r="OP89" s="36"/>
      <c r="OQ89" s="36"/>
      <c r="OR89" s="36"/>
      <c r="OS89" s="36"/>
      <c r="OT89" s="36"/>
      <c r="OU89" s="36"/>
      <c r="OV89" s="36"/>
      <c r="OW89" s="36"/>
      <c r="OX89" s="36"/>
      <c r="OY89" s="36"/>
      <c r="OZ89" s="36"/>
      <c r="PA89" s="36"/>
      <c r="PB89" s="36"/>
      <c r="PC89" s="36"/>
      <c r="PD89" s="36"/>
      <c r="PE89" s="36"/>
      <c r="PF89" s="36"/>
      <c r="PG89" s="36"/>
      <c r="PH89" s="36"/>
      <c r="PI89" s="36"/>
      <c r="PJ89" s="36"/>
      <c r="PK89" s="36"/>
      <c r="PL89" s="36"/>
      <c r="PM89" s="36"/>
      <c r="PN89" s="36"/>
      <c r="PO89" s="36"/>
      <c r="PP89" s="36"/>
      <c r="PQ89" s="36"/>
      <c r="PR89" s="36"/>
      <c r="PS89" s="36"/>
      <c r="PT89" s="36"/>
      <c r="PU89" s="36"/>
      <c r="PV89" s="36"/>
      <c r="PW89" s="36"/>
      <c r="PX89" s="36"/>
      <c r="PY89" s="36"/>
      <c r="PZ89" s="36"/>
      <c r="QA89" s="36"/>
      <c r="QB89" s="36"/>
      <c r="QC89" s="36"/>
      <c r="QD89" s="36"/>
      <c r="QE89" s="36"/>
      <c r="QF89" s="36"/>
      <c r="QG89" s="36"/>
      <c r="QH89" s="36"/>
      <c r="QI89" s="36"/>
      <c r="QJ89" s="36"/>
      <c r="QK89" s="36"/>
      <c r="QL89" s="36"/>
      <c r="QM89" s="36"/>
      <c r="QN89" s="36"/>
      <c r="QO89" s="36"/>
      <c r="QP89" s="36"/>
      <c r="QQ89" s="36"/>
      <c r="QR89" s="36"/>
      <c r="QS89" s="36"/>
      <c r="QT89" s="36"/>
      <c r="QU89" s="36"/>
      <c r="QV89" s="36"/>
      <c r="QW89" s="36"/>
      <c r="QX89" s="36"/>
      <c r="QY89" s="36"/>
      <c r="QZ89" s="36"/>
      <c r="RA89" s="36"/>
      <c r="RB89" s="36"/>
      <c r="RC89" s="36"/>
      <c r="RD89" s="36"/>
      <c r="RE89" s="36"/>
      <c r="RF89" s="36"/>
      <c r="RG89" s="36"/>
      <c r="RH89" s="36"/>
      <c r="RI89" s="36"/>
      <c r="RJ89" s="36"/>
      <c r="RK89" s="36"/>
      <c r="RL89" s="36"/>
      <c r="RM89" s="36"/>
      <c r="RN89" s="36"/>
      <c r="RO89" s="36"/>
      <c r="RP89" s="36"/>
      <c r="RQ89" s="36"/>
      <c r="RR89" s="36"/>
      <c r="RS89" s="36"/>
      <c r="RT89" s="36"/>
      <c r="RU89" s="36"/>
      <c r="RV89" s="36"/>
      <c r="RW89" s="36"/>
      <c r="RX89" s="36"/>
      <c r="RY89" s="36"/>
      <c r="RZ89" s="36"/>
      <c r="SA89" s="36"/>
      <c r="SB89" s="36"/>
      <c r="SC89" s="36"/>
      <c r="SD89" s="36"/>
      <c r="SE89" s="36"/>
      <c r="SF89" s="36"/>
      <c r="SG89" s="36"/>
      <c r="SH89" s="36"/>
      <c r="SI89" s="36"/>
      <c r="SJ89" s="36"/>
      <c r="SK89" s="36"/>
      <c r="SL89" s="36"/>
      <c r="SM89" s="36"/>
      <c r="SN89" s="36"/>
      <c r="SO89" s="36"/>
      <c r="SP89" s="36"/>
      <c r="SQ89" s="36"/>
      <c r="SR89" s="36"/>
      <c r="SS89" s="36"/>
      <c r="ST89" s="36"/>
      <c r="SU89" s="36"/>
      <c r="SV89" s="36"/>
      <c r="SW89" s="36"/>
      <c r="SX89" s="36"/>
      <c r="SY89" s="36"/>
      <c r="SZ89" s="36"/>
      <c r="TA89" s="36"/>
      <c r="TB89" s="36"/>
      <c r="TC89" s="36"/>
      <c r="TD89" s="36"/>
      <c r="TE89" s="36"/>
    </row>
    <row r="90" spans="1:525" s="37" customFormat="1" ht="42" hidden="1" customHeight="1" x14ac:dyDescent="0.25">
      <c r="A90" s="33"/>
      <c r="B90" s="60"/>
      <c r="C90" s="34"/>
      <c r="D90" s="35" t="s">
        <v>182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201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  <c r="IW90" s="36"/>
      <c r="IX90" s="36"/>
      <c r="IY90" s="36"/>
      <c r="IZ90" s="36"/>
      <c r="JA90" s="36"/>
      <c r="JB90" s="36"/>
      <c r="JC90" s="36"/>
      <c r="JD90" s="36"/>
      <c r="JE90" s="36"/>
      <c r="JF90" s="36"/>
      <c r="JG90" s="36"/>
      <c r="JH90" s="36"/>
      <c r="JI90" s="36"/>
      <c r="JJ90" s="36"/>
      <c r="JK90" s="36"/>
      <c r="JL90" s="36"/>
      <c r="JM90" s="36"/>
      <c r="JN90" s="36"/>
      <c r="JO90" s="36"/>
      <c r="JP90" s="36"/>
      <c r="JQ90" s="36"/>
      <c r="JR90" s="36"/>
      <c r="JS90" s="36"/>
      <c r="JT90" s="36"/>
      <c r="JU90" s="36"/>
      <c r="JV90" s="36"/>
      <c r="JW90" s="36"/>
      <c r="JX90" s="36"/>
      <c r="JY90" s="36"/>
      <c r="JZ90" s="36"/>
      <c r="KA90" s="36"/>
      <c r="KB90" s="36"/>
      <c r="KC90" s="36"/>
      <c r="KD90" s="36"/>
      <c r="KE90" s="36"/>
      <c r="KF90" s="36"/>
      <c r="KG90" s="36"/>
      <c r="KH90" s="36"/>
      <c r="KI90" s="36"/>
      <c r="KJ90" s="36"/>
      <c r="KK90" s="36"/>
      <c r="KL90" s="36"/>
      <c r="KM90" s="36"/>
      <c r="KN90" s="36"/>
      <c r="KO90" s="36"/>
      <c r="KP90" s="36"/>
      <c r="KQ90" s="36"/>
      <c r="KR90" s="36"/>
      <c r="KS90" s="36"/>
      <c r="KT90" s="36"/>
      <c r="KU90" s="36"/>
      <c r="KV90" s="36"/>
      <c r="KW90" s="36"/>
      <c r="KX90" s="36"/>
      <c r="KY90" s="36"/>
      <c r="KZ90" s="36"/>
      <c r="LA90" s="36"/>
      <c r="LB90" s="36"/>
      <c r="LC90" s="36"/>
      <c r="LD90" s="36"/>
      <c r="LE90" s="36"/>
      <c r="LF90" s="36"/>
      <c r="LG90" s="36"/>
      <c r="LH90" s="36"/>
      <c r="LI90" s="36"/>
      <c r="LJ90" s="36"/>
      <c r="LK90" s="36"/>
      <c r="LL90" s="36"/>
      <c r="LM90" s="36"/>
      <c r="LN90" s="36"/>
      <c r="LO90" s="36"/>
      <c r="LP90" s="36"/>
      <c r="LQ90" s="36"/>
      <c r="LR90" s="36"/>
      <c r="LS90" s="36"/>
      <c r="LT90" s="36"/>
      <c r="LU90" s="36"/>
      <c r="LV90" s="36"/>
      <c r="LW90" s="36"/>
      <c r="LX90" s="36"/>
      <c r="LY90" s="36"/>
      <c r="LZ90" s="36"/>
      <c r="MA90" s="36"/>
      <c r="MB90" s="36"/>
      <c r="MC90" s="36"/>
      <c r="MD90" s="36"/>
      <c r="ME90" s="36"/>
      <c r="MF90" s="36"/>
      <c r="MG90" s="36"/>
      <c r="MH90" s="36"/>
      <c r="MI90" s="36"/>
      <c r="MJ90" s="36"/>
      <c r="MK90" s="36"/>
      <c r="ML90" s="36"/>
      <c r="MM90" s="36"/>
      <c r="MN90" s="36"/>
      <c r="MO90" s="36"/>
      <c r="MP90" s="36"/>
      <c r="MQ90" s="36"/>
      <c r="MR90" s="36"/>
      <c r="MS90" s="36"/>
      <c r="MT90" s="36"/>
      <c r="MU90" s="36"/>
      <c r="MV90" s="36"/>
      <c r="MW90" s="36"/>
      <c r="MX90" s="36"/>
      <c r="MY90" s="36"/>
      <c r="MZ90" s="36"/>
      <c r="NA90" s="36"/>
      <c r="NB90" s="36"/>
      <c r="NC90" s="36"/>
      <c r="ND90" s="36"/>
      <c r="NE90" s="36"/>
      <c r="NF90" s="36"/>
      <c r="NG90" s="36"/>
      <c r="NH90" s="36"/>
      <c r="NI90" s="36"/>
      <c r="NJ90" s="36"/>
      <c r="NK90" s="36"/>
      <c r="NL90" s="36"/>
      <c r="NM90" s="36"/>
      <c r="NN90" s="36"/>
      <c r="NO90" s="36"/>
      <c r="NP90" s="36"/>
      <c r="NQ90" s="36"/>
      <c r="NR90" s="36"/>
      <c r="NS90" s="36"/>
      <c r="NT90" s="36"/>
      <c r="NU90" s="36"/>
      <c r="NV90" s="36"/>
      <c r="NW90" s="36"/>
      <c r="NX90" s="36"/>
      <c r="NY90" s="36"/>
      <c r="NZ90" s="36"/>
      <c r="OA90" s="36"/>
      <c r="OB90" s="36"/>
      <c r="OC90" s="36"/>
      <c r="OD90" s="36"/>
      <c r="OE90" s="36"/>
      <c r="OF90" s="36"/>
      <c r="OG90" s="36"/>
      <c r="OH90" s="36"/>
      <c r="OI90" s="36"/>
      <c r="OJ90" s="36"/>
      <c r="OK90" s="36"/>
      <c r="OL90" s="36"/>
      <c r="OM90" s="36"/>
      <c r="ON90" s="36"/>
      <c r="OO90" s="36"/>
      <c r="OP90" s="36"/>
      <c r="OQ90" s="36"/>
      <c r="OR90" s="36"/>
      <c r="OS90" s="36"/>
      <c r="OT90" s="36"/>
      <c r="OU90" s="36"/>
      <c r="OV90" s="36"/>
      <c r="OW90" s="36"/>
      <c r="OX90" s="36"/>
      <c r="OY90" s="36"/>
      <c r="OZ90" s="36"/>
      <c r="PA90" s="36"/>
      <c r="PB90" s="36"/>
      <c r="PC90" s="36"/>
      <c r="PD90" s="36"/>
      <c r="PE90" s="36"/>
      <c r="PF90" s="36"/>
      <c r="PG90" s="36"/>
      <c r="PH90" s="36"/>
      <c r="PI90" s="36"/>
      <c r="PJ90" s="36"/>
      <c r="PK90" s="36"/>
      <c r="PL90" s="36"/>
      <c r="PM90" s="36"/>
      <c r="PN90" s="36"/>
      <c r="PO90" s="36"/>
      <c r="PP90" s="36"/>
      <c r="PQ90" s="36"/>
      <c r="PR90" s="36"/>
      <c r="PS90" s="36"/>
      <c r="PT90" s="36"/>
      <c r="PU90" s="36"/>
      <c r="PV90" s="36"/>
      <c r="PW90" s="36"/>
      <c r="PX90" s="36"/>
      <c r="PY90" s="36"/>
      <c r="PZ90" s="36"/>
      <c r="QA90" s="36"/>
      <c r="QB90" s="36"/>
      <c r="QC90" s="36"/>
      <c r="QD90" s="36"/>
      <c r="QE90" s="36"/>
      <c r="QF90" s="36"/>
      <c r="QG90" s="36"/>
      <c r="QH90" s="36"/>
      <c r="QI90" s="36"/>
      <c r="QJ90" s="36"/>
      <c r="QK90" s="36"/>
      <c r="QL90" s="36"/>
      <c r="QM90" s="36"/>
      <c r="QN90" s="36"/>
      <c r="QO90" s="36"/>
      <c r="QP90" s="36"/>
      <c r="QQ90" s="36"/>
      <c r="QR90" s="36"/>
      <c r="QS90" s="36"/>
      <c r="QT90" s="36"/>
      <c r="QU90" s="36"/>
      <c r="QV90" s="36"/>
      <c r="QW90" s="36"/>
      <c r="QX90" s="36"/>
      <c r="QY90" s="36"/>
      <c r="QZ90" s="36"/>
      <c r="RA90" s="36"/>
      <c r="RB90" s="36"/>
      <c r="RC90" s="36"/>
      <c r="RD90" s="36"/>
      <c r="RE90" s="36"/>
      <c r="RF90" s="36"/>
      <c r="RG90" s="36"/>
      <c r="RH90" s="36"/>
      <c r="RI90" s="36"/>
      <c r="RJ90" s="36"/>
      <c r="RK90" s="36"/>
      <c r="RL90" s="36"/>
      <c r="RM90" s="36"/>
      <c r="RN90" s="36"/>
      <c r="RO90" s="36"/>
      <c r="RP90" s="36"/>
      <c r="RQ90" s="36"/>
      <c r="RR90" s="36"/>
      <c r="RS90" s="36"/>
      <c r="RT90" s="36"/>
      <c r="RU90" s="36"/>
      <c r="RV90" s="36"/>
      <c r="RW90" s="36"/>
      <c r="RX90" s="36"/>
      <c r="RY90" s="36"/>
      <c r="RZ90" s="36"/>
      <c r="SA90" s="36"/>
      <c r="SB90" s="36"/>
      <c r="SC90" s="36"/>
      <c r="SD90" s="36"/>
      <c r="SE90" s="36"/>
      <c r="SF90" s="36"/>
      <c r="SG90" s="36"/>
      <c r="SH90" s="36"/>
      <c r="SI90" s="36"/>
      <c r="SJ90" s="36"/>
      <c r="SK90" s="36"/>
      <c r="SL90" s="36"/>
      <c r="SM90" s="36"/>
      <c r="SN90" s="36"/>
      <c r="SO90" s="36"/>
      <c r="SP90" s="36"/>
      <c r="SQ90" s="36"/>
      <c r="SR90" s="36"/>
      <c r="SS90" s="36"/>
      <c r="ST90" s="36"/>
      <c r="SU90" s="36"/>
      <c r="SV90" s="36"/>
      <c r="SW90" s="36"/>
      <c r="SX90" s="36"/>
      <c r="SY90" s="36"/>
      <c r="SZ90" s="36"/>
      <c r="TA90" s="36"/>
      <c r="TB90" s="36"/>
      <c r="TC90" s="36"/>
      <c r="TD90" s="36"/>
      <c r="TE90" s="36"/>
    </row>
    <row r="91" spans="1:525" s="37" customFormat="1" ht="20.25" customHeight="1" x14ac:dyDescent="0.25">
      <c r="A91" s="33"/>
      <c r="B91" s="60"/>
      <c r="C91" s="60"/>
      <c r="D91" s="67" t="s">
        <v>91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61868709</v>
      </c>
      <c r="K91" s="4">
        <v>61868709</v>
      </c>
      <c r="L91" s="4">
        <v>0</v>
      </c>
      <c r="M91" s="4">
        <v>0</v>
      </c>
      <c r="N91" s="4">
        <v>0</v>
      </c>
      <c r="O91" s="4">
        <v>61868709</v>
      </c>
      <c r="P91" s="4">
        <v>61868709</v>
      </c>
      <c r="Q91" s="201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  <c r="IW91" s="36"/>
      <c r="IX91" s="36"/>
      <c r="IY91" s="36"/>
      <c r="IZ91" s="36"/>
      <c r="JA91" s="36"/>
      <c r="JB91" s="36"/>
      <c r="JC91" s="36"/>
      <c r="JD91" s="36"/>
      <c r="JE91" s="36"/>
      <c r="JF91" s="36"/>
      <c r="JG91" s="36"/>
      <c r="JH91" s="36"/>
      <c r="JI91" s="36"/>
      <c r="JJ91" s="36"/>
      <c r="JK91" s="36"/>
      <c r="JL91" s="36"/>
      <c r="JM91" s="36"/>
      <c r="JN91" s="36"/>
      <c r="JO91" s="36"/>
      <c r="JP91" s="36"/>
      <c r="JQ91" s="36"/>
      <c r="JR91" s="36"/>
      <c r="JS91" s="36"/>
      <c r="JT91" s="36"/>
      <c r="JU91" s="36"/>
      <c r="JV91" s="36"/>
      <c r="JW91" s="36"/>
      <c r="JX91" s="36"/>
      <c r="JY91" s="36"/>
      <c r="JZ91" s="36"/>
      <c r="KA91" s="36"/>
      <c r="KB91" s="36"/>
      <c r="KC91" s="36"/>
      <c r="KD91" s="36"/>
      <c r="KE91" s="36"/>
      <c r="KF91" s="36"/>
      <c r="KG91" s="36"/>
      <c r="KH91" s="36"/>
      <c r="KI91" s="36"/>
      <c r="KJ91" s="36"/>
      <c r="KK91" s="36"/>
      <c r="KL91" s="36"/>
      <c r="KM91" s="36"/>
      <c r="KN91" s="36"/>
      <c r="KO91" s="36"/>
      <c r="KP91" s="36"/>
      <c r="KQ91" s="36"/>
      <c r="KR91" s="36"/>
      <c r="KS91" s="36"/>
      <c r="KT91" s="36"/>
      <c r="KU91" s="36"/>
      <c r="KV91" s="36"/>
      <c r="KW91" s="36"/>
      <c r="KX91" s="36"/>
      <c r="KY91" s="36"/>
      <c r="KZ91" s="36"/>
      <c r="LA91" s="36"/>
      <c r="LB91" s="36"/>
      <c r="LC91" s="36"/>
      <c r="LD91" s="36"/>
      <c r="LE91" s="36"/>
      <c r="LF91" s="36"/>
      <c r="LG91" s="36"/>
      <c r="LH91" s="36"/>
      <c r="LI91" s="36"/>
      <c r="LJ91" s="36"/>
      <c r="LK91" s="36"/>
      <c r="LL91" s="36"/>
      <c r="LM91" s="36"/>
      <c r="LN91" s="36"/>
      <c r="LO91" s="36"/>
      <c r="LP91" s="36"/>
      <c r="LQ91" s="36"/>
      <c r="LR91" s="36"/>
      <c r="LS91" s="36"/>
      <c r="LT91" s="36"/>
      <c r="LU91" s="36"/>
      <c r="LV91" s="36"/>
      <c r="LW91" s="36"/>
      <c r="LX91" s="36"/>
      <c r="LY91" s="36"/>
      <c r="LZ91" s="36"/>
      <c r="MA91" s="36"/>
      <c r="MB91" s="36"/>
      <c r="MC91" s="36"/>
      <c r="MD91" s="36"/>
      <c r="ME91" s="36"/>
      <c r="MF91" s="36"/>
      <c r="MG91" s="36"/>
      <c r="MH91" s="36"/>
      <c r="MI91" s="36"/>
      <c r="MJ91" s="36"/>
      <c r="MK91" s="36"/>
      <c r="ML91" s="36"/>
      <c r="MM91" s="36"/>
      <c r="MN91" s="36"/>
      <c r="MO91" s="36"/>
      <c r="MP91" s="36"/>
      <c r="MQ91" s="36"/>
      <c r="MR91" s="36"/>
      <c r="MS91" s="36"/>
      <c r="MT91" s="36"/>
      <c r="MU91" s="36"/>
      <c r="MV91" s="36"/>
      <c r="MW91" s="36"/>
      <c r="MX91" s="36"/>
      <c r="MY91" s="36"/>
      <c r="MZ91" s="36"/>
      <c r="NA91" s="36"/>
      <c r="NB91" s="36"/>
      <c r="NC91" s="36"/>
      <c r="ND91" s="36"/>
      <c r="NE91" s="36"/>
      <c r="NF91" s="36"/>
      <c r="NG91" s="36"/>
      <c r="NH91" s="36"/>
      <c r="NI91" s="36"/>
      <c r="NJ91" s="36"/>
      <c r="NK91" s="36"/>
      <c r="NL91" s="36"/>
      <c r="NM91" s="36"/>
      <c r="NN91" s="36"/>
      <c r="NO91" s="36"/>
      <c r="NP91" s="36"/>
      <c r="NQ91" s="36"/>
      <c r="NR91" s="36"/>
      <c r="NS91" s="36"/>
      <c r="NT91" s="36"/>
      <c r="NU91" s="36"/>
      <c r="NV91" s="36"/>
      <c r="NW91" s="36"/>
      <c r="NX91" s="36"/>
      <c r="NY91" s="36"/>
      <c r="NZ91" s="36"/>
      <c r="OA91" s="36"/>
      <c r="OB91" s="36"/>
      <c r="OC91" s="36"/>
      <c r="OD91" s="36"/>
      <c r="OE91" s="36"/>
      <c r="OF91" s="36"/>
      <c r="OG91" s="36"/>
      <c r="OH91" s="36"/>
      <c r="OI91" s="36"/>
      <c r="OJ91" s="36"/>
      <c r="OK91" s="36"/>
      <c r="OL91" s="36"/>
      <c r="OM91" s="36"/>
      <c r="ON91" s="36"/>
      <c r="OO91" s="36"/>
      <c r="OP91" s="36"/>
      <c r="OQ91" s="36"/>
      <c r="OR91" s="36"/>
      <c r="OS91" s="36"/>
      <c r="OT91" s="36"/>
      <c r="OU91" s="36"/>
      <c r="OV91" s="36"/>
      <c r="OW91" s="36"/>
      <c r="OX91" s="36"/>
      <c r="OY91" s="36"/>
      <c r="OZ91" s="36"/>
      <c r="PA91" s="36"/>
      <c r="PB91" s="36"/>
      <c r="PC91" s="36"/>
      <c r="PD91" s="36"/>
      <c r="PE91" s="36"/>
      <c r="PF91" s="36"/>
      <c r="PG91" s="36"/>
      <c r="PH91" s="36"/>
      <c r="PI91" s="36"/>
      <c r="PJ91" s="36"/>
      <c r="PK91" s="36"/>
      <c r="PL91" s="36"/>
      <c r="PM91" s="36"/>
      <c r="PN91" s="36"/>
      <c r="PO91" s="36"/>
      <c r="PP91" s="36"/>
      <c r="PQ91" s="36"/>
      <c r="PR91" s="36"/>
      <c r="PS91" s="36"/>
      <c r="PT91" s="36"/>
      <c r="PU91" s="36"/>
      <c r="PV91" s="36"/>
      <c r="PW91" s="36"/>
      <c r="PX91" s="36"/>
      <c r="PY91" s="36"/>
      <c r="PZ91" s="36"/>
      <c r="QA91" s="36"/>
      <c r="QB91" s="36"/>
      <c r="QC91" s="36"/>
      <c r="QD91" s="36"/>
      <c r="QE91" s="36"/>
      <c r="QF91" s="36"/>
      <c r="QG91" s="36"/>
      <c r="QH91" s="36"/>
      <c r="QI91" s="36"/>
      <c r="QJ91" s="36"/>
      <c r="QK91" s="36"/>
      <c r="QL91" s="36"/>
      <c r="QM91" s="36"/>
      <c r="QN91" s="36"/>
      <c r="QO91" s="36"/>
      <c r="QP91" s="36"/>
      <c r="QQ91" s="36"/>
      <c r="QR91" s="36"/>
      <c r="QS91" s="36"/>
      <c r="QT91" s="36"/>
      <c r="QU91" s="36"/>
      <c r="QV91" s="36"/>
      <c r="QW91" s="36"/>
      <c r="QX91" s="36"/>
      <c r="QY91" s="36"/>
      <c r="QZ91" s="36"/>
      <c r="RA91" s="36"/>
      <c r="RB91" s="36"/>
      <c r="RC91" s="36"/>
      <c r="RD91" s="36"/>
      <c r="RE91" s="36"/>
      <c r="RF91" s="36"/>
      <c r="RG91" s="36"/>
      <c r="RH91" s="36"/>
      <c r="RI91" s="36"/>
      <c r="RJ91" s="36"/>
      <c r="RK91" s="36"/>
      <c r="RL91" s="36"/>
      <c r="RM91" s="36"/>
      <c r="RN91" s="36"/>
      <c r="RO91" s="36"/>
      <c r="RP91" s="36"/>
      <c r="RQ91" s="36"/>
      <c r="RR91" s="36"/>
      <c r="RS91" s="36"/>
      <c r="RT91" s="36"/>
      <c r="RU91" s="36"/>
      <c r="RV91" s="36"/>
      <c r="RW91" s="36"/>
      <c r="RX91" s="36"/>
      <c r="RY91" s="36"/>
      <c r="RZ91" s="36"/>
      <c r="SA91" s="36"/>
      <c r="SB91" s="36"/>
      <c r="SC91" s="36"/>
      <c r="SD91" s="36"/>
      <c r="SE91" s="36"/>
      <c r="SF91" s="36"/>
      <c r="SG91" s="36"/>
      <c r="SH91" s="36"/>
      <c r="SI91" s="36"/>
      <c r="SJ91" s="36"/>
      <c r="SK91" s="36"/>
      <c r="SL91" s="36"/>
      <c r="SM91" s="36"/>
      <c r="SN91" s="36"/>
      <c r="SO91" s="36"/>
      <c r="SP91" s="36"/>
      <c r="SQ91" s="36"/>
      <c r="SR91" s="36"/>
      <c r="SS91" s="36"/>
      <c r="ST91" s="36"/>
      <c r="SU91" s="36"/>
      <c r="SV91" s="36"/>
      <c r="SW91" s="36"/>
      <c r="SX91" s="36"/>
      <c r="SY91" s="36"/>
      <c r="SZ91" s="36"/>
      <c r="TA91" s="36"/>
      <c r="TB91" s="36"/>
      <c r="TC91" s="36"/>
      <c r="TD91" s="36"/>
      <c r="TE91" s="36"/>
    </row>
    <row r="92" spans="1:525" s="37" customFormat="1" ht="20.25" hidden="1" customHeight="1" x14ac:dyDescent="0.25">
      <c r="A92" s="33"/>
      <c r="B92" s="60"/>
      <c r="C92" s="60"/>
      <c r="D92" s="67" t="s">
        <v>172</v>
      </c>
      <c r="E92" s="4" t="e">
        <f>#REF!+#REF!</f>
        <v>#REF!</v>
      </c>
      <c r="F92" s="4" t="e">
        <f>#REF!+#REF!</f>
        <v>#REF!</v>
      </c>
      <c r="G92" s="4" t="e">
        <f>#REF!+#REF!</f>
        <v>#REF!</v>
      </c>
      <c r="H92" s="4" t="e">
        <f>#REF!+#REF!</f>
        <v>#REF!</v>
      </c>
      <c r="I92" s="4" t="e">
        <f>#REF!+#REF!</f>
        <v>#REF!</v>
      </c>
      <c r="J92" s="4" t="e">
        <f>#REF!+#REF!</f>
        <v>#REF!</v>
      </c>
      <c r="K92" s="4" t="e">
        <f>#REF!+#REF!</f>
        <v>#REF!</v>
      </c>
      <c r="L92" s="4" t="e">
        <f>#REF!+#REF!</f>
        <v>#REF!</v>
      </c>
      <c r="M92" s="4" t="e">
        <f>#REF!+#REF!</f>
        <v>#REF!</v>
      </c>
      <c r="N92" s="4" t="e">
        <f>#REF!+#REF!</f>
        <v>#REF!</v>
      </c>
      <c r="O92" s="4" t="e">
        <f>#REF!+#REF!</f>
        <v>#REF!</v>
      </c>
      <c r="P92" s="4" t="e">
        <f>#REF!+#REF!</f>
        <v>#REF!</v>
      </c>
      <c r="Q92" s="201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6"/>
      <c r="KK92" s="36"/>
      <c r="KL92" s="36"/>
      <c r="KM92" s="36"/>
      <c r="KN92" s="36"/>
      <c r="KO92" s="36"/>
      <c r="KP92" s="36"/>
      <c r="KQ92" s="36"/>
      <c r="KR92" s="36"/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6"/>
      <c r="MA92" s="36"/>
      <c r="MB92" s="36"/>
      <c r="MC92" s="36"/>
      <c r="MD92" s="36"/>
      <c r="ME92" s="36"/>
      <c r="MF92" s="36"/>
      <c r="MG92" s="36"/>
      <c r="MH92" s="36"/>
      <c r="MI92" s="36"/>
      <c r="MJ92" s="36"/>
      <c r="MK92" s="36"/>
      <c r="ML92" s="36"/>
      <c r="MM92" s="36"/>
      <c r="MN92" s="36"/>
      <c r="MO92" s="36"/>
      <c r="MP92" s="36"/>
      <c r="MQ92" s="36"/>
      <c r="MR92" s="36"/>
      <c r="MS92" s="36"/>
      <c r="MT92" s="36"/>
      <c r="MU92" s="36"/>
      <c r="MV92" s="36"/>
      <c r="MW92" s="36"/>
      <c r="MX92" s="36"/>
      <c r="MY92" s="36"/>
      <c r="MZ92" s="36"/>
      <c r="NA92" s="36"/>
      <c r="NB92" s="36"/>
      <c r="NC92" s="36"/>
      <c r="ND92" s="36"/>
      <c r="NE92" s="36"/>
      <c r="NF92" s="36"/>
      <c r="NG92" s="36"/>
      <c r="NH92" s="36"/>
      <c r="NI92" s="36"/>
      <c r="NJ92" s="36"/>
      <c r="NK92" s="36"/>
      <c r="NL92" s="36"/>
      <c r="NM92" s="36"/>
      <c r="NN92" s="36"/>
      <c r="NO92" s="36"/>
      <c r="NP92" s="36"/>
      <c r="NQ92" s="36"/>
      <c r="NR92" s="36"/>
      <c r="NS92" s="36"/>
      <c r="NT92" s="36"/>
      <c r="NU92" s="36"/>
      <c r="NV92" s="36"/>
      <c r="NW92" s="36"/>
      <c r="NX92" s="36"/>
      <c r="NY92" s="36"/>
      <c r="NZ92" s="36"/>
      <c r="OA92" s="36"/>
      <c r="OB92" s="36"/>
      <c r="OC92" s="36"/>
      <c r="OD92" s="36"/>
      <c r="OE92" s="36"/>
      <c r="OF92" s="36"/>
      <c r="OG92" s="36"/>
      <c r="OH92" s="36"/>
      <c r="OI92" s="36"/>
      <c r="OJ92" s="36"/>
      <c r="OK92" s="36"/>
      <c r="OL92" s="36"/>
      <c r="OM92" s="36"/>
      <c r="ON92" s="36"/>
      <c r="OO92" s="36"/>
      <c r="OP92" s="36"/>
      <c r="OQ92" s="36"/>
      <c r="OR92" s="36"/>
      <c r="OS92" s="36"/>
      <c r="OT92" s="36"/>
      <c r="OU92" s="36"/>
      <c r="OV92" s="36"/>
      <c r="OW92" s="36"/>
      <c r="OX92" s="36"/>
      <c r="OY92" s="36"/>
      <c r="OZ92" s="36"/>
      <c r="PA92" s="36"/>
      <c r="PB92" s="36"/>
      <c r="PC92" s="36"/>
      <c r="PD92" s="36"/>
      <c r="PE92" s="36"/>
      <c r="PF92" s="36"/>
      <c r="PG92" s="36"/>
      <c r="PH92" s="36"/>
      <c r="PI92" s="36"/>
      <c r="PJ92" s="36"/>
      <c r="PK92" s="36"/>
      <c r="PL92" s="36"/>
      <c r="PM92" s="36"/>
      <c r="PN92" s="36"/>
      <c r="PO92" s="36"/>
      <c r="PP92" s="36"/>
      <c r="PQ92" s="36"/>
      <c r="PR92" s="36"/>
      <c r="PS92" s="36"/>
      <c r="PT92" s="36"/>
      <c r="PU92" s="36"/>
      <c r="PV92" s="36"/>
      <c r="PW92" s="36"/>
      <c r="PX92" s="36"/>
      <c r="PY92" s="36"/>
      <c r="PZ92" s="36"/>
      <c r="QA92" s="36"/>
      <c r="QB92" s="36"/>
      <c r="QC92" s="36"/>
      <c r="QD92" s="36"/>
      <c r="QE92" s="36"/>
      <c r="QF92" s="36"/>
      <c r="QG92" s="36"/>
      <c r="QH92" s="36"/>
      <c r="QI92" s="36"/>
      <c r="QJ92" s="36"/>
      <c r="QK92" s="36"/>
      <c r="QL92" s="36"/>
      <c r="QM92" s="36"/>
      <c r="QN92" s="36"/>
      <c r="QO92" s="36"/>
      <c r="QP92" s="36"/>
      <c r="QQ92" s="36"/>
      <c r="QR92" s="36"/>
      <c r="QS92" s="36"/>
      <c r="QT92" s="36"/>
      <c r="QU92" s="36"/>
      <c r="QV92" s="36"/>
      <c r="QW92" s="36"/>
      <c r="QX92" s="36"/>
      <c r="QY92" s="36"/>
      <c r="QZ92" s="36"/>
      <c r="RA92" s="36"/>
      <c r="RB92" s="36"/>
      <c r="RC92" s="36"/>
      <c r="RD92" s="36"/>
      <c r="RE92" s="36"/>
      <c r="RF92" s="36"/>
      <c r="RG92" s="36"/>
      <c r="RH92" s="36"/>
      <c r="RI92" s="36"/>
      <c r="RJ92" s="36"/>
      <c r="RK92" s="36"/>
      <c r="RL92" s="36"/>
      <c r="RM92" s="36"/>
      <c r="RN92" s="36"/>
      <c r="RO92" s="36"/>
      <c r="RP92" s="36"/>
      <c r="RQ92" s="36"/>
      <c r="RR92" s="36"/>
      <c r="RS92" s="36"/>
      <c r="RT92" s="36"/>
      <c r="RU92" s="36"/>
      <c r="RV92" s="36"/>
      <c r="RW92" s="36"/>
      <c r="RX92" s="36"/>
      <c r="RY92" s="36"/>
      <c r="RZ92" s="36"/>
      <c r="SA92" s="36"/>
      <c r="SB92" s="36"/>
      <c r="SC92" s="36"/>
      <c r="SD92" s="36"/>
      <c r="SE92" s="36"/>
      <c r="SF92" s="36"/>
      <c r="SG92" s="36"/>
      <c r="SH92" s="36"/>
      <c r="SI92" s="36"/>
      <c r="SJ92" s="36"/>
      <c r="SK92" s="36"/>
      <c r="SL92" s="36"/>
      <c r="SM92" s="36"/>
      <c r="SN92" s="36"/>
      <c r="SO92" s="36"/>
      <c r="SP92" s="36"/>
      <c r="SQ92" s="36"/>
      <c r="SR92" s="36"/>
      <c r="SS92" s="36"/>
      <c r="ST92" s="36"/>
      <c r="SU92" s="36"/>
      <c r="SV92" s="36"/>
      <c r="SW92" s="36"/>
      <c r="SX92" s="36"/>
      <c r="SY92" s="36"/>
      <c r="SZ92" s="36"/>
      <c r="TA92" s="36"/>
      <c r="TB92" s="36"/>
      <c r="TC92" s="36"/>
      <c r="TD92" s="36"/>
      <c r="TE92" s="36"/>
    </row>
    <row r="93" spans="1:525" s="37" customFormat="1" ht="24" hidden="1" customHeight="1" x14ac:dyDescent="0.25">
      <c r="A93" s="33"/>
      <c r="B93" s="60"/>
      <c r="C93" s="60"/>
      <c r="D93" s="67" t="s">
        <v>164</v>
      </c>
      <c r="E93" s="4">
        <f>E85-E88-E89-E91</f>
        <v>2404928760</v>
      </c>
      <c r="F93" s="4"/>
      <c r="G93" s="4"/>
      <c r="H93" s="4"/>
      <c r="I93" s="4"/>
      <c r="J93" s="4">
        <f>J85-J88-J89-J91-J106-J107-J108-J109-J111</f>
        <v>360817481</v>
      </c>
      <c r="K93" s="4">
        <f>K85-K88-K89-K91-K106-K107-K108-K109-K111</f>
        <v>359526638</v>
      </c>
      <c r="L93" s="4"/>
      <c r="M93" s="4"/>
      <c r="N93" s="4"/>
      <c r="O93" s="4"/>
      <c r="P93" s="4">
        <f>P85-P88-P89-P91</f>
        <v>2873182398</v>
      </c>
      <c r="Q93" s="201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  <c r="IW93" s="36"/>
      <c r="IX93" s="36"/>
      <c r="IY93" s="36"/>
      <c r="IZ93" s="36"/>
      <c r="JA93" s="36"/>
      <c r="JB93" s="36"/>
      <c r="JC93" s="36"/>
      <c r="JD93" s="36"/>
      <c r="JE93" s="36"/>
      <c r="JF93" s="36"/>
      <c r="JG93" s="36"/>
      <c r="JH93" s="36"/>
      <c r="JI93" s="36"/>
      <c r="JJ93" s="36"/>
      <c r="JK93" s="36"/>
      <c r="JL93" s="36"/>
      <c r="JM93" s="36"/>
      <c r="JN93" s="36"/>
      <c r="JO93" s="36"/>
      <c r="JP93" s="36"/>
      <c r="JQ93" s="36"/>
      <c r="JR93" s="36"/>
      <c r="JS93" s="36"/>
      <c r="JT93" s="36"/>
      <c r="JU93" s="36"/>
      <c r="JV93" s="36"/>
      <c r="JW93" s="36"/>
      <c r="JX93" s="36"/>
      <c r="JY93" s="36"/>
      <c r="JZ93" s="36"/>
      <c r="KA93" s="36"/>
      <c r="KB93" s="36"/>
      <c r="KC93" s="36"/>
      <c r="KD93" s="36"/>
      <c r="KE93" s="36"/>
      <c r="KF93" s="36"/>
      <c r="KG93" s="36"/>
      <c r="KH93" s="36"/>
      <c r="KI93" s="36"/>
      <c r="KJ93" s="36"/>
      <c r="KK93" s="36"/>
      <c r="KL93" s="36"/>
      <c r="KM93" s="36"/>
      <c r="KN93" s="36"/>
      <c r="KO93" s="36"/>
      <c r="KP93" s="36"/>
      <c r="KQ93" s="36"/>
      <c r="KR93" s="36"/>
      <c r="KS93" s="36"/>
      <c r="KT93" s="36"/>
      <c r="KU93" s="36"/>
      <c r="KV93" s="36"/>
      <c r="KW93" s="36"/>
      <c r="KX93" s="36"/>
      <c r="KY93" s="36"/>
      <c r="KZ93" s="36"/>
      <c r="LA93" s="36"/>
      <c r="LB93" s="36"/>
      <c r="LC93" s="36"/>
      <c r="LD93" s="36"/>
      <c r="LE93" s="36"/>
      <c r="LF93" s="36"/>
      <c r="LG93" s="36"/>
      <c r="LH93" s="36"/>
      <c r="LI93" s="36"/>
      <c r="LJ93" s="36"/>
      <c r="LK93" s="36"/>
      <c r="LL93" s="36"/>
      <c r="LM93" s="36"/>
      <c r="LN93" s="36"/>
      <c r="LO93" s="36"/>
      <c r="LP93" s="36"/>
      <c r="LQ93" s="36"/>
      <c r="LR93" s="36"/>
      <c r="LS93" s="36"/>
      <c r="LT93" s="36"/>
      <c r="LU93" s="36"/>
      <c r="LV93" s="36"/>
      <c r="LW93" s="36"/>
      <c r="LX93" s="36"/>
      <c r="LY93" s="36"/>
      <c r="LZ93" s="36"/>
      <c r="MA93" s="36"/>
      <c r="MB93" s="36"/>
      <c r="MC93" s="36"/>
      <c r="MD93" s="36"/>
      <c r="ME93" s="36"/>
      <c r="MF93" s="36"/>
      <c r="MG93" s="36"/>
      <c r="MH93" s="36"/>
      <c r="MI93" s="36"/>
      <c r="MJ93" s="36"/>
      <c r="MK93" s="36"/>
      <c r="ML93" s="36"/>
      <c r="MM93" s="36"/>
      <c r="MN93" s="36"/>
      <c r="MO93" s="36"/>
      <c r="MP93" s="36"/>
      <c r="MQ93" s="36"/>
      <c r="MR93" s="36"/>
      <c r="MS93" s="36"/>
      <c r="MT93" s="36"/>
      <c r="MU93" s="36"/>
      <c r="MV93" s="36"/>
      <c r="MW93" s="36"/>
      <c r="MX93" s="36"/>
      <c r="MY93" s="36"/>
      <c r="MZ93" s="36"/>
      <c r="NA93" s="36"/>
      <c r="NB93" s="36"/>
      <c r="NC93" s="36"/>
      <c r="ND93" s="36"/>
      <c r="NE93" s="36"/>
      <c r="NF93" s="36"/>
      <c r="NG93" s="36"/>
      <c r="NH93" s="36"/>
      <c r="NI93" s="36"/>
      <c r="NJ93" s="36"/>
      <c r="NK93" s="36"/>
      <c r="NL93" s="36"/>
      <c r="NM93" s="36"/>
      <c r="NN93" s="36"/>
      <c r="NO93" s="36"/>
      <c r="NP93" s="36"/>
      <c r="NQ93" s="36"/>
      <c r="NR93" s="36"/>
      <c r="NS93" s="36"/>
      <c r="NT93" s="36"/>
      <c r="NU93" s="36"/>
      <c r="NV93" s="36"/>
      <c r="NW93" s="36"/>
      <c r="NX93" s="36"/>
      <c r="NY93" s="36"/>
      <c r="NZ93" s="36"/>
      <c r="OA93" s="36"/>
      <c r="OB93" s="36"/>
      <c r="OC93" s="36"/>
      <c r="OD93" s="36"/>
      <c r="OE93" s="36"/>
      <c r="OF93" s="36"/>
      <c r="OG93" s="36"/>
      <c r="OH93" s="36"/>
      <c r="OI93" s="36"/>
      <c r="OJ93" s="36"/>
      <c r="OK93" s="36"/>
      <c r="OL93" s="36"/>
      <c r="OM93" s="36"/>
      <c r="ON93" s="36"/>
      <c r="OO93" s="36"/>
      <c r="OP93" s="36"/>
      <c r="OQ93" s="36"/>
      <c r="OR93" s="36"/>
      <c r="OS93" s="36"/>
      <c r="OT93" s="36"/>
      <c r="OU93" s="36"/>
      <c r="OV93" s="36"/>
      <c r="OW93" s="36"/>
      <c r="OX93" s="36"/>
      <c r="OY93" s="36"/>
      <c r="OZ93" s="36"/>
      <c r="PA93" s="36"/>
      <c r="PB93" s="36"/>
      <c r="PC93" s="36"/>
      <c r="PD93" s="36"/>
      <c r="PE93" s="36"/>
      <c r="PF93" s="36"/>
      <c r="PG93" s="36"/>
      <c r="PH93" s="36"/>
      <c r="PI93" s="36"/>
      <c r="PJ93" s="36"/>
      <c r="PK93" s="36"/>
      <c r="PL93" s="36"/>
      <c r="PM93" s="36"/>
      <c r="PN93" s="36"/>
      <c r="PO93" s="36"/>
      <c r="PP93" s="36"/>
      <c r="PQ93" s="36"/>
      <c r="PR93" s="36"/>
      <c r="PS93" s="36"/>
      <c r="PT93" s="36"/>
      <c r="PU93" s="36"/>
      <c r="PV93" s="36"/>
      <c r="PW93" s="36"/>
      <c r="PX93" s="36"/>
      <c r="PY93" s="36"/>
      <c r="PZ93" s="36"/>
      <c r="QA93" s="36"/>
      <c r="QB93" s="36"/>
      <c r="QC93" s="36"/>
      <c r="QD93" s="36"/>
      <c r="QE93" s="36"/>
      <c r="QF93" s="36"/>
      <c r="QG93" s="36"/>
      <c r="QH93" s="36"/>
      <c r="QI93" s="36"/>
      <c r="QJ93" s="36"/>
      <c r="QK93" s="36"/>
      <c r="QL93" s="36"/>
      <c r="QM93" s="36"/>
      <c r="QN93" s="36"/>
      <c r="QO93" s="36"/>
      <c r="QP93" s="36"/>
      <c r="QQ93" s="36"/>
      <c r="QR93" s="36"/>
      <c r="QS93" s="36"/>
      <c r="QT93" s="36"/>
      <c r="QU93" s="36"/>
      <c r="QV93" s="36"/>
      <c r="QW93" s="36"/>
      <c r="QX93" s="36"/>
      <c r="QY93" s="36"/>
      <c r="QZ93" s="36"/>
      <c r="RA93" s="36"/>
      <c r="RB93" s="36"/>
      <c r="RC93" s="36"/>
      <c r="RD93" s="36"/>
      <c r="RE93" s="36"/>
      <c r="RF93" s="36"/>
      <c r="RG93" s="36"/>
      <c r="RH93" s="36"/>
      <c r="RI93" s="36"/>
      <c r="RJ93" s="36"/>
      <c r="RK93" s="36"/>
      <c r="RL93" s="36"/>
      <c r="RM93" s="36"/>
      <c r="RN93" s="36"/>
      <c r="RO93" s="36"/>
      <c r="RP93" s="36"/>
      <c r="RQ93" s="36"/>
      <c r="RR93" s="36"/>
      <c r="RS93" s="36"/>
      <c r="RT93" s="36"/>
      <c r="RU93" s="36"/>
      <c r="RV93" s="36"/>
      <c r="RW93" s="36"/>
      <c r="RX93" s="36"/>
      <c r="RY93" s="36"/>
      <c r="RZ93" s="36"/>
      <c r="SA93" s="36"/>
      <c r="SB93" s="36"/>
      <c r="SC93" s="36"/>
      <c r="SD93" s="36"/>
      <c r="SE93" s="36"/>
      <c r="SF93" s="36"/>
      <c r="SG93" s="36"/>
      <c r="SH93" s="36"/>
      <c r="SI93" s="36"/>
      <c r="SJ93" s="36"/>
      <c r="SK93" s="36"/>
      <c r="SL93" s="36"/>
      <c r="SM93" s="36"/>
      <c r="SN93" s="36"/>
      <c r="SO93" s="36"/>
      <c r="SP93" s="36"/>
      <c r="SQ93" s="36"/>
      <c r="SR93" s="36"/>
      <c r="SS93" s="36"/>
      <c r="ST93" s="36"/>
      <c r="SU93" s="36"/>
      <c r="SV93" s="36"/>
      <c r="SW93" s="36"/>
      <c r="SX93" s="36"/>
      <c r="SY93" s="36"/>
      <c r="SZ93" s="36"/>
      <c r="TA93" s="36"/>
      <c r="TB93" s="36"/>
      <c r="TC93" s="36"/>
      <c r="TD93" s="36"/>
      <c r="TE93" s="36"/>
    </row>
    <row r="94" spans="1:525" s="37" customFormat="1" ht="26.25" hidden="1" customHeight="1" x14ac:dyDescent="0.25">
      <c r="A94" s="72"/>
      <c r="B94" s="73"/>
      <c r="C94" s="73"/>
      <c r="D94" s="7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201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  <c r="IW94" s="36"/>
      <c r="IX94" s="36"/>
      <c r="IY94" s="36"/>
      <c r="IZ94" s="36"/>
      <c r="JA94" s="36"/>
      <c r="JB94" s="36"/>
      <c r="JC94" s="36"/>
      <c r="JD94" s="36"/>
      <c r="JE94" s="36"/>
      <c r="JF94" s="36"/>
      <c r="JG94" s="36"/>
      <c r="JH94" s="36"/>
      <c r="JI94" s="36"/>
      <c r="JJ94" s="36"/>
      <c r="JK94" s="36"/>
      <c r="JL94" s="36"/>
      <c r="JM94" s="36"/>
      <c r="JN94" s="36"/>
      <c r="JO94" s="36"/>
      <c r="JP94" s="36"/>
      <c r="JQ94" s="36"/>
      <c r="JR94" s="36"/>
      <c r="JS94" s="36"/>
      <c r="JT94" s="36"/>
      <c r="JU94" s="36"/>
      <c r="JV94" s="36"/>
      <c r="JW94" s="36"/>
      <c r="JX94" s="36"/>
      <c r="JY94" s="36"/>
      <c r="JZ94" s="36"/>
      <c r="KA94" s="36"/>
      <c r="KB94" s="36"/>
      <c r="KC94" s="36"/>
      <c r="KD94" s="36"/>
      <c r="KE94" s="36"/>
      <c r="KF94" s="36"/>
      <c r="KG94" s="36"/>
      <c r="KH94" s="36"/>
      <c r="KI94" s="36"/>
      <c r="KJ94" s="36"/>
      <c r="KK94" s="36"/>
      <c r="KL94" s="36"/>
      <c r="KM94" s="36"/>
      <c r="KN94" s="36"/>
      <c r="KO94" s="36"/>
      <c r="KP94" s="36"/>
      <c r="KQ94" s="36"/>
      <c r="KR94" s="36"/>
      <c r="KS94" s="36"/>
      <c r="KT94" s="36"/>
      <c r="KU94" s="36"/>
      <c r="KV94" s="36"/>
      <c r="KW94" s="36"/>
      <c r="KX94" s="36"/>
      <c r="KY94" s="36"/>
      <c r="KZ94" s="36"/>
      <c r="LA94" s="36"/>
      <c r="LB94" s="36"/>
      <c r="LC94" s="36"/>
      <c r="LD94" s="36"/>
      <c r="LE94" s="36"/>
      <c r="LF94" s="36"/>
      <c r="LG94" s="36"/>
      <c r="LH94" s="36"/>
      <c r="LI94" s="36"/>
      <c r="LJ94" s="36"/>
      <c r="LK94" s="36"/>
      <c r="LL94" s="36"/>
      <c r="LM94" s="36"/>
      <c r="LN94" s="36"/>
      <c r="LO94" s="36"/>
      <c r="LP94" s="36"/>
      <c r="LQ94" s="36"/>
      <c r="LR94" s="36"/>
      <c r="LS94" s="36"/>
      <c r="LT94" s="36"/>
      <c r="LU94" s="36"/>
      <c r="LV94" s="36"/>
      <c r="LW94" s="36"/>
      <c r="LX94" s="36"/>
      <c r="LY94" s="36"/>
      <c r="LZ94" s="36"/>
      <c r="MA94" s="36"/>
      <c r="MB94" s="36"/>
      <c r="MC94" s="36"/>
      <c r="MD94" s="36"/>
      <c r="ME94" s="36"/>
      <c r="MF94" s="36"/>
      <c r="MG94" s="36"/>
      <c r="MH94" s="36"/>
      <c r="MI94" s="36"/>
      <c r="MJ94" s="36"/>
      <c r="MK94" s="36"/>
      <c r="ML94" s="36"/>
      <c r="MM94" s="36"/>
      <c r="MN94" s="36"/>
      <c r="MO94" s="36"/>
      <c r="MP94" s="36"/>
      <c r="MQ94" s="36"/>
      <c r="MR94" s="36"/>
      <c r="MS94" s="36"/>
      <c r="MT94" s="36"/>
      <c r="MU94" s="36"/>
      <c r="MV94" s="36"/>
      <c r="MW94" s="36"/>
      <c r="MX94" s="36"/>
      <c r="MY94" s="36"/>
      <c r="MZ94" s="36"/>
      <c r="NA94" s="36"/>
      <c r="NB94" s="36"/>
      <c r="NC94" s="36"/>
      <c r="ND94" s="36"/>
      <c r="NE94" s="36"/>
      <c r="NF94" s="36"/>
      <c r="NG94" s="36"/>
      <c r="NH94" s="36"/>
      <c r="NI94" s="36"/>
      <c r="NJ94" s="36"/>
      <c r="NK94" s="36"/>
      <c r="NL94" s="36"/>
      <c r="NM94" s="36"/>
      <c r="NN94" s="36"/>
      <c r="NO94" s="36"/>
      <c r="NP94" s="36"/>
      <c r="NQ94" s="36"/>
      <c r="NR94" s="36"/>
      <c r="NS94" s="36"/>
      <c r="NT94" s="36"/>
      <c r="NU94" s="36"/>
      <c r="NV94" s="36"/>
      <c r="NW94" s="36"/>
      <c r="NX94" s="36"/>
      <c r="NY94" s="36"/>
      <c r="NZ94" s="36"/>
      <c r="OA94" s="36"/>
      <c r="OB94" s="36"/>
      <c r="OC94" s="36"/>
      <c r="OD94" s="36"/>
      <c r="OE94" s="36"/>
      <c r="OF94" s="36"/>
      <c r="OG94" s="36"/>
      <c r="OH94" s="36"/>
      <c r="OI94" s="36"/>
      <c r="OJ94" s="36"/>
      <c r="OK94" s="36"/>
      <c r="OL94" s="36"/>
      <c r="OM94" s="36"/>
      <c r="ON94" s="36"/>
      <c r="OO94" s="36"/>
      <c r="OP94" s="36"/>
      <c r="OQ94" s="36"/>
      <c r="OR94" s="36"/>
      <c r="OS94" s="36"/>
      <c r="OT94" s="36"/>
      <c r="OU94" s="36"/>
      <c r="OV94" s="36"/>
      <c r="OW94" s="36"/>
      <c r="OX94" s="36"/>
      <c r="OY94" s="36"/>
      <c r="OZ94" s="36"/>
      <c r="PA94" s="36"/>
      <c r="PB94" s="36"/>
      <c r="PC94" s="36"/>
      <c r="PD94" s="36"/>
      <c r="PE94" s="36"/>
      <c r="PF94" s="36"/>
      <c r="PG94" s="36"/>
      <c r="PH94" s="36"/>
      <c r="PI94" s="36"/>
      <c r="PJ94" s="36"/>
      <c r="PK94" s="36"/>
      <c r="PL94" s="36"/>
      <c r="PM94" s="36"/>
      <c r="PN94" s="36"/>
      <c r="PO94" s="36"/>
      <c r="PP94" s="36"/>
      <c r="PQ94" s="36"/>
      <c r="PR94" s="36"/>
      <c r="PS94" s="36"/>
      <c r="PT94" s="36"/>
      <c r="PU94" s="36"/>
      <c r="PV94" s="36"/>
      <c r="PW94" s="36"/>
      <c r="PX94" s="36"/>
      <c r="PY94" s="36"/>
      <c r="PZ94" s="36"/>
      <c r="QA94" s="36"/>
      <c r="QB94" s="36"/>
      <c r="QC94" s="36"/>
      <c r="QD94" s="36"/>
      <c r="QE94" s="36"/>
      <c r="QF94" s="36"/>
      <c r="QG94" s="36"/>
      <c r="QH94" s="36"/>
      <c r="QI94" s="36"/>
      <c r="QJ94" s="36"/>
      <c r="QK94" s="36"/>
      <c r="QL94" s="36"/>
      <c r="QM94" s="36"/>
      <c r="QN94" s="36"/>
      <c r="QO94" s="36"/>
      <c r="QP94" s="36"/>
      <c r="QQ94" s="36"/>
      <c r="QR94" s="36"/>
      <c r="QS94" s="36"/>
      <c r="QT94" s="36"/>
      <c r="QU94" s="36"/>
      <c r="QV94" s="36"/>
      <c r="QW94" s="36"/>
      <c r="QX94" s="36"/>
      <c r="QY94" s="36"/>
      <c r="QZ94" s="36"/>
      <c r="RA94" s="36"/>
      <c r="RB94" s="36"/>
      <c r="RC94" s="36"/>
      <c r="RD94" s="36"/>
      <c r="RE94" s="36"/>
      <c r="RF94" s="36"/>
      <c r="RG94" s="36"/>
      <c r="RH94" s="36"/>
      <c r="RI94" s="36"/>
      <c r="RJ94" s="36"/>
      <c r="RK94" s="36"/>
      <c r="RL94" s="36"/>
      <c r="RM94" s="36"/>
      <c r="RN94" s="36"/>
      <c r="RO94" s="36"/>
      <c r="RP94" s="36"/>
      <c r="RQ94" s="36"/>
      <c r="RR94" s="36"/>
      <c r="RS94" s="36"/>
      <c r="RT94" s="36"/>
      <c r="RU94" s="36"/>
      <c r="RV94" s="36"/>
      <c r="RW94" s="36"/>
      <c r="RX94" s="36"/>
      <c r="RY94" s="36"/>
      <c r="RZ94" s="36"/>
      <c r="SA94" s="36"/>
      <c r="SB94" s="36"/>
      <c r="SC94" s="36"/>
      <c r="SD94" s="36"/>
      <c r="SE94" s="36"/>
      <c r="SF94" s="36"/>
      <c r="SG94" s="36"/>
      <c r="SH94" s="36"/>
      <c r="SI94" s="36"/>
      <c r="SJ94" s="36"/>
      <c r="SK94" s="36"/>
      <c r="SL94" s="36"/>
      <c r="SM94" s="36"/>
      <c r="SN94" s="36"/>
      <c r="SO94" s="36"/>
      <c r="SP94" s="36"/>
      <c r="SQ94" s="36"/>
      <c r="SR94" s="36"/>
      <c r="SS94" s="36"/>
      <c r="ST94" s="36"/>
      <c r="SU94" s="36"/>
      <c r="SV94" s="36"/>
      <c r="SW94" s="36"/>
      <c r="SX94" s="36"/>
      <c r="SY94" s="36"/>
      <c r="SZ94" s="36"/>
      <c r="TA94" s="36"/>
      <c r="TB94" s="36"/>
      <c r="TC94" s="36"/>
      <c r="TD94" s="36"/>
      <c r="TE94" s="36"/>
    </row>
    <row r="95" spans="1:525" s="37" customFormat="1" ht="18.75" hidden="1" customHeight="1" x14ac:dyDescent="0.25">
      <c r="A95" s="72"/>
      <c r="B95" s="73"/>
      <c r="C95" s="73"/>
      <c r="D95" s="7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201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  <c r="IW95" s="36"/>
      <c r="IX95" s="36"/>
      <c r="IY95" s="36"/>
      <c r="IZ95" s="36"/>
      <c r="JA95" s="36"/>
      <c r="JB95" s="36"/>
      <c r="JC95" s="36"/>
      <c r="JD95" s="36"/>
      <c r="JE95" s="36"/>
      <c r="JF95" s="36"/>
      <c r="JG95" s="36"/>
      <c r="JH95" s="36"/>
      <c r="JI95" s="36"/>
      <c r="JJ95" s="36"/>
      <c r="JK95" s="36"/>
      <c r="JL95" s="36"/>
      <c r="JM95" s="36"/>
      <c r="JN95" s="36"/>
      <c r="JO95" s="36"/>
      <c r="JP95" s="36"/>
      <c r="JQ95" s="36"/>
      <c r="JR95" s="36"/>
      <c r="JS95" s="36"/>
      <c r="JT95" s="36"/>
      <c r="JU95" s="36"/>
      <c r="JV95" s="36"/>
      <c r="JW95" s="36"/>
      <c r="JX95" s="36"/>
      <c r="JY95" s="36"/>
      <c r="JZ95" s="36"/>
      <c r="KA95" s="36"/>
      <c r="KB95" s="36"/>
      <c r="KC95" s="36"/>
      <c r="KD95" s="36"/>
      <c r="KE95" s="36"/>
      <c r="KF95" s="36"/>
      <c r="KG95" s="36"/>
      <c r="KH95" s="36"/>
      <c r="KI95" s="36"/>
      <c r="KJ95" s="36"/>
      <c r="KK95" s="36"/>
      <c r="KL95" s="36"/>
      <c r="KM95" s="36"/>
      <c r="KN95" s="36"/>
      <c r="KO95" s="36"/>
      <c r="KP95" s="36"/>
      <c r="KQ95" s="36"/>
      <c r="KR95" s="36"/>
      <c r="KS95" s="36"/>
      <c r="KT95" s="36"/>
      <c r="KU95" s="36"/>
      <c r="KV95" s="36"/>
      <c r="KW95" s="36"/>
      <c r="KX95" s="36"/>
      <c r="KY95" s="36"/>
      <c r="KZ95" s="36"/>
      <c r="LA95" s="36"/>
      <c r="LB95" s="36"/>
      <c r="LC95" s="36"/>
      <c r="LD95" s="36"/>
      <c r="LE95" s="36"/>
      <c r="LF95" s="36"/>
      <c r="LG95" s="36"/>
      <c r="LH95" s="36"/>
      <c r="LI95" s="36"/>
      <c r="LJ95" s="36"/>
      <c r="LK95" s="36"/>
      <c r="LL95" s="36"/>
      <c r="LM95" s="36"/>
      <c r="LN95" s="36"/>
      <c r="LO95" s="36"/>
      <c r="LP95" s="36"/>
      <c r="LQ95" s="36"/>
      <c r="LR95" s="36"/>
      <c r="LS95" s="36"/>
      <c r="LT95" s="36"/>
      <c r="LU95" s="36"/>
      <c r="LV95" s="36"/>
      <c r="LW95" s="36"/>
      <c r="LX95" s="36"/>
      <c r="LY95" s="36"/>
      <c r="LZ95" s="36"/>
      <c r="MA95" s="36"/>
      <c r="MB95" s="36"/>
      <c r="MC95" s="36"/>
      <c r="MD95" s="36"/>
      <c r="ME95" s="36"/>
      <c r="MF95" s="36"/>
      <c r="MG95" s="36"/>
      <c r="MH95" s="36"/>
      <c r="MI95" s="36"/>
      <c r="MJ95" s="36"/>
      <c r="MK95" s="36"/>
      <c r="ML95" s="36"/>
      <c r="MM95" s="36"/>
      <c r="MN95" s="36"/>
      <c r="MO95" s="36"/>
      <c r="MP95" s="36"/>
      <c r="MQ95" s="36"/>
      <c r="MR95" s="36"/>
      <c r="MS95" s="36"/>
      <c r="MT95" s="36"/>
      <c r="MU95" s="36"/>
      <c r="MV95" s="36"/>
      <c r="MW95" s="36"/>
      <c r="MX95" s="36"/>
      <c r="MY95" s="36"/>
      <c r="MZ95" s="36"/>
      <c r="NA95" s="36"/>
      <c r="NB95" s="36"/>
      <c r="NC95" s="36"/>
      <c r="ND95" s="36"/>
      <c r="NE95" s="36"/>
      <c r="NF95" s="36"/>
      <c r="NG95" s="36"/>
      <c r="NH95" s="36"/>
      <c r="NI95" s="36"/>
      <c r="NJ95" s="36"/>
      <c r="NK95" s="36"/>
      <c r="NL95" s="36"/>
      <c r="NM95" s="36"/>
      <c r="NN95" s="36"/>
      <c r="NO95" s="36"/>
      <c r="NP95" s="36"/>
      <c r="NQ95" s="36"/>
      <c r="NR95" s="36"/>
      <c r="NS95" s="36"/>
      <c r="NT95" s="36"/>
      <c r="NU95" s="36"/>
      <c r="NV95" s="36"/>
      <c r="NW95" s="36"/>
      <c r="NX95" s="36"/>
      <c r="NY95" s="36"/>
      <c r="NZ95" s="36"/>
      <c r="OA95" s="36"/>
      <c r="OB95" s="36"/>
      <c r="OC95" s="36"/>
      <c r="OD95" s="36"/>
      <c r="OE95" s="36"/>
      <c r="OF95" s="36"/>
      <c r="OG95" s="36"/>
      <c r="OH95" s="36"/>
      <c r="OI95" s="36"/>
      <c r="OJ95" s="36"/>
      <c r="OK95" s="36"/>
      <c r="OL95" s="36"/>
      <c r="OM95" s="36"/>
      <c r="ON95" s="36"/>
      <c r="OO95" s="36"/>
      <c r="OP95" s="36"/>
      <c r="OQ95" s="36"/>
      <c r="OR95" s="36"/>
      <c r="OS95" s="36"/>
      <c r="OT95" s="36"/>
      <c r="OU95" s="36"/>
      <c r="OV95" s="36"/>
      <c r="OW95" s="36"/>
      <c r="OX95" s="36"/>
      <c r="OY95" s="36"/>
      <c r="OZ95" s="36"/>
      <c r="PA95" s="36"/>
      <c r="PB95" s="36"/>
      <c r="PC95" s="36"/>
      <c r="PD95" s="36"/>
      <c r="PE95" s="36"/>
      <c r="PF95" s="36"/>
      <c r="PG95" s="36"/>
      <c r="PH95" s="36"/>
      <c r="PI95" s="36"/>
      <c r="PJ95" s="36"/>
      <c r="PK95" s="36"/>
      <c r="PL95" s="36"/>
      <c r="PM95" s="36"/>
      <c r="PN95" s="36"/>
      <c r="PO95" s="36"/>
      <c r="PP95" s="36"/>
      <c r="PQ95" s="36"/>
      <c r="PR95" s="36"/>
      <c r="PS95" s="36"/>
      <c r="PT95" s="36"/>
      <c r="PU95" s="36"/>
      <c r="PV95" s="36"/>
      <c r="PW95" s="36"/>
      <c r="PX95" s="36"/>
      <c r="PY95" s="36"/>
      <c r="PZ95" s="36"/>
      <c r="QA95" s="36"/>
      <c r="QB95" s="36"/>
      <c r="QC95" s="36"/>
      <c r="QD95" s="36"/>
      <c r="QE95" s="36"/>
      <c r="QF95" s="36"/>
      <c r="QG95" s="36"/>
      <c r="QH95" s="36"/>
      <c r="QI95" s="36"/>
      <c r="QJ95" s="36"/>
      <c r="QK95" s="36"/>
      <c r="QL95" s="36"/>
      <c r="QM95" s="36"/>
      <c r="QN95" s="36"/>
      <c r="QO95" s="36"/>
      <c r="QP95" s="36"/>
      <c r="QQ95" s="36"/>
      <c r="QR95" s="36"/>
      <c r="QS95" s="36"/>
      <c r="QT95" s="36"/>
      <c r="QU95" s="36"/>
      <c r="QV95" s="36"/>
      <c r="QW95" s="36"/>
      <c r="QX95" s="36"/>
      <c r="QY95" s="36"/>
      <c r="QZ95" s="36"/>
      <c r="RA95" s="36"/>
      <c r="RB95" s="36"/>
      <c r="RC95" s="36"/>
      <c r="RD95" s="36"/>
      <c r="RE95" s="36"/>
      <c r="RF95" s="36"/>
      <c r="RG95" s="36"/>
      <c r="RH95" s="36"/>
      <c r="RI95" s="36"/>
      <c r="RJ95" s="36"/>
      <c r="RK95" s="36"/>
      <c r="RL95" s="36"/>
      <c r="RM95" s="36"/>
      <c r="RN95" s="36"/>
      <c r="RO95" s="36"/>
      <c r="RP95" s="36"/>
      <c r="RQ95" s="36"/>
      <c r="RR95" s="36"/>
      <c r="RS95" s="36"/>
      <c r="RT95" s="36"/>
      <c r="RU95" s="36"/>
      <c r="RV95" s="36"/>
      <c r="RW95" s="36"/>
      <c r="RX95" s="36"/>
      <c r="RY95" s="36"/>
      <c r="RZ95" s="36"/>
      <c r="SA95" s="36"/>
      <c r="SB95" s="36"/>
      <c r="SC95" s="36"/>
      <c r="SD95" s="36"/>
      <c r="SE95" s="36"/>
      <c r="SF95" s="36"/>
      <c r="SG95" s="36"/>
      <c r="SH95" s="36"/>
      <c r="SI95" s="36"/>
      <c r="SJ95" s="36"/>
      <c r="SK95" s="36"/>
      <c r="SL95" s="36"/>
      <c r="SM95" s="36"/>
      <c r="SN95" s="36"/>
      <c r="SO95" s="36"/>
      <c r="SP95" s="36"/>
      <c r="SQ95" s="36"/>
      <c r="SR95" s="36"/>
      <c r="SS95" s="36"/>
      <c r="ST95" s="36"/>
      <c r="SU95" s="36"/>
      <c r="SV95" s="36"/>
      <c r="SW95" s="36"/>
      <c r="SX95" s="36"/>
      <c r="SY95" s="36"/>
      <c r="SZ95" s="36"/>
      <c r="TA95" s="36"/>
      <c r="TB95" s="36"/>
      <c r="TC95" s="36"/>
      <c r="TD95" s="36"/>
      <c r="TE95" s="36"/>
    </row>
    <row r="96" spans="1:525" s="32" customFormat="1" ht="30" hidden="1" customHeight="1" x14ac:dyDescent="0.25">
      <c r="A96" s="108"/>
      <c r="B96" s="75"/>
      <c r="C96" s="76"/>
      <c r="D96" s="77"/>
      <c r="E96" s="9"/>
      <c r="F96" s="8"/>
      <c r="G96" s="9"/>
      <c r="H96" s="9"/>
      <c r="I96" s="9"/>
      <c r="J96" s="9"/>
      <c r="K96" s="9"/>
      <c r="L96" s="9"/>
      <c r="M96" s="9"/>
      <c r="N96" s="9"/>
      <c r="O96" s="9"/>
      <c r="P96" s="9"/>
      <c r="Q96" s="20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  <c r="IW96" s="31"/>
      <c r="IX96" s="31"/>
      <c r="IY96" s="31"/>
      <c r="IZ96" s="31"/>
      <c r="JA96" s="31"/>
      <c r="JB96" s="31"/>
      <c r="JC96" s="31"/>
      <c r="JD96" s="31"/>
      <c r="JE96" s="31"/>
      <c r="JF96" s="31"/>
      <c r="JG96" s="31"/>
      <c r="JH96" s="31"/>
      <c r="JI96" s="31"/>
      <c r="JJ96" s="31"/>
      <c r="JK96" s="31"/>
      <c r="JL96" s="31"/>
      <c r="JM96" s="31"/>
      <c r="JN96" s="31"/>
      <c r="JO96" s="31"/>
      <c r="JP96" s="31"/>
      <c r="JQ96" s="31"/>
      <c r="JR96" s="31"/>
      <c r="JS96" s="31"/>
      <c r="JT96" s="31"/>
      <c r="JU96" s="31"/>
      <c r="JV96" s="31"/>
      <c r="JW96" s="31"/>
      <c r="JX96" s="31"/>
      <c r="JY96" s="31"/>
      <c r="JZ96" s="31"/>
      <c r="KA96" s="31"/>
      <c r="KB96" s="31"/>
      <c r="KC96" s="31"/>
      <c r="KD96" s="31"/>
      <c r="KE96" s="31"/>
      <c r="KF96" s="31"/>
      <c r="KG96" s="31"/>
      <c r="KH96" s="31"/>
      <c r="KI96" s="31"/>
      <c r="KJ96" s="31"/>
      <c r="KK96" s="31"/>
      <c r="KL96" s="31"/>
      <c r="KM96" s="31"/>
      <c r="KN96" s="31"/>
      <c r="KO96" s="31"/>
      <c r="KP96" s="31"/>
      <c r="KQ96" s="31"/>
      <c r="KR96" s="31"/>
      <c r="KS96" s="31"/>
      <c r="KT96" s="31"/>
      <c r="KU96" s="31"/>
      <c r="KV96" s="31"/>
      <c r="KW96" s="31"/>
      <c r="KX96" s="31"/>
      <c r="KY96" s="31"/>
      <c r="KZ96" s="31"/>
      <c r="LA96" s="31"/>
      <c r="LB96" s="31"/>
      <c r="LC96" s="31"/>
      <c r="LD96" s="31"/>
      <c r="LE96" s="31"/>
      <c r="LF96" s="31"/>
      <c r="LG96" s="31"/>
      <c r="LH96" s="31"/>
      <c r="LI96" s="31"/>
      <c r="LJ96" s="31"/>
      <c r="LK96" s="31"/>
      <c r="LL96" s="31"/>
      <c r="LM96" s="31"/>
      <c r="LN96" s="31"/>
      <c r="LO96" s="31"/>
      <c r="LP96" s="31"/>
      <c r="LQ96" s="31"/>
      <c r="LR96" s="31"/>
      <c r="LS96" s="31"/>
      <c r="LT96" s="31"/>
      <c r="LU96" s="31"/>
      <c r="LV96" s="31"/>
      <c r="LW96" s="31"/>
      <c r="LX96" s="31"/>
      <c r="LY96" s="31"/>
      <c r="LZ96" s="31"/>
      <c r="MA96" s="31"/>
      <c r="MB96" s="31"/>
      <c r="MC96" s="31"/>
      <c r="MD96" s="31"/>
      <c r="ME96" s="31"/>
      <c r="MF96" s="31"/>
      <c r="MG96" s="31"/>
      <c r="MH96" s="31"/>
      <c r="MI96" s="31"/>
      <c r="MJ96" s="31"/>
      <c r="MK96" s="31"/>
      <c r="ML96" s="31"/>
      <c r="MM96" s="31"/>
      <c r="MN96" s="31"/>
      <c r="MO96" s="31"/>
      <c r="MP96" s="31"/>
      <c r="MQ96" s="31"/>
      <c r="MR96" s="31"/>
      <c r="MS96" s="31"/>
      <c r="MT96" s="31"/>
      <c r="MU96" s="31"/>
      <c r="MV96" s="31"/>
      <c r="MW96" s="31"/>
      <c r="MX96" s="31"/>
      <c r="MY96" s="31"/>
      <c r="MZ96" s="31"/>
      <c r="NA96" s="31"/>
      <c r="NB96" s="31"/>
      <c r="NC96" s="31"/>
      <c r="ND96" s="31"/>
      <c r="NE96" s="31"/>
      <c r="NF96" s="31"/>
      <c r="NG96" s="31"/>
      <c r="NH96" s="31"/>
      <c r="NI96" s="31"/>
      <c r="NJ96" s="31"/>
      <c r="NK96" s="31"/>
      <c r="NL96" s="31"/>
      <c r="NM96" s="31"/>
      <c r="NN96" s="31"/>
      <c r="NO96" s="31"/>
      <c r="NP96" s="31"/>
      <c r="NQ96" s="31"/>
      <c r="NR96" s="31"/>
      <c r="NS96" s="31"/>
      <c r="NT96" s="31"/>
      <c r="NU96" s="31"/>
      <c r="NV96" s="31"/>
      <c r="NW96" s="31"/>
      <c r="NX96" s="31"/>
      <c r="NY96" s="31"/>
      <c r="NZ96" s="31"/>
      <c r="OA96" s="31"/>
      <c r="OB96" s="31"/>
      <c r="OC96" s="31"/>
      <c r="OD96" s="31"/>
      <c r="OE96" s="31"/>
      <c r="OF96" s="31"/>
      <c r="OG96" s="31"/>
      <c r="OH96" s="31"/>
      <c r="OI96" s="31"/>
      <c r="OJ96" s="31"/>
      <c r="OK96" s="31"/>
      <c r="OL96" s="31"/>
      <c r="OM96" s="31"/>
      <c r="ON96" s="31"/>
      <c r="OO96" s="31"/>
      <c r="OP96" s="31"/>
      <c r="OQ96" s="31"/>
      <c r="OR96" s="31"/>
      <c r="OS96" s="31"/>
      <c r="OT96" s="31"/>
      <c r="OU96" s="31"/>
      <c r="OV96" s="31"/>
      <c r="OW96" s="31"/>
      <c r="OX96" s="31"/>
      <c r="OY96" s="31"/>
      <c r="OZ96" s="31"/>
      <c r="PA96" s="31"/>
      <c r="PB96" s="31"/>
      <c r="PC96" s="31"/>
      <c r="PD96" s="31"/>
      <c r="PE96" s="31"/>
      <c r="PF96" s="31"/>
      <c r="PG96" s="31"/>
      <c r="PH96" s="31"/>
      <c r="PI96" s="31"/>
      <c r="PJ96" s="31"/>
      <c r="PK96" s="31"/>
      <c r="PL96" s="31"/>
      <c r="PM96" s="31"/>
      <c r="PN96" s="31"/>
      <c r="PO96" s="31"/>
      <c r="PP96" s="31"/>
      <c r="PQ96" s="31"/>
      <c r="PR96" s="31"/>
      <c r="PS96" s="31"/>
      <c r="PT96" s="31"/>
      <c r="PU96" s="31"/>
      <c r="PV96" s="31"/>
      <c r="PW96" s="31"/>
      <c r="PX96" s="31"/>
      <c r="PY96" s="31"/>
      <c r="PZ96" s="31"/>
      <c r="QA96" s="31"/>
      <c r="QB96" s="31"/>
      <c r="QC96" s="31"/>
      <c r="QD96" s="31"/>
      <c r="QE96" s="31"/>
      <c r="QF96" s="31"/>
      <c r="QG96" s="31"/>
      <c r="QH96" s="31"/>
      <c r="QI96" s="31"/>
      <c r="QJ96" s="31"/>
      <c r="QK96" s="31"/>
      <c r="QL96" s="31"/>
      <c r="QM96" s="31"/>
      <c r="QN96" s="31"/>
      <c r="QO96" s="31"/>
      <c r="QP96" s="31"/>
      <c r="QQ96" s="31"/>
      <c r="QR96" s="31"/>
      <c r="QS96" s="31"/>
      <c r="QT96" s="31"/>
      <c r="QU96" s="31"/>
      <c r="QV96" s="31"/>
      <c r="QW96" s="31"/>
      <c r="QX96" s="31"/>
      <c r="QY96" s="31"/>
      <c r="QZ96" s="31"/>
      <c r="RA96" s="31"/>
      <c r="RB96" s="31"/>
      <c r="RC96" s="31"/>
      <c r="RD96" s="31"/>
      <c r="RE96" s="31"/>
      <c r="RF96" s="31"/>
      <c r="RG96" s="31"/>
      <c r="RH96" s="31"/>
      <c r="RI96" s="31"/>
      <c r="RJ96" s="31"/>
      <c r="RK96" s="31"/>
      <c r="RL96" s="31"/>
      <c r="RM96" s="31"/>
      <c r="RN96" s="31"/>
      <c r="RO96" s="31"/>
      <c r="RP96" s="31"/>
      <c r="RQ96" s="31"/>
      <c r="RR96" s="31"/>
      <c r="RS96" s="31"/>
      <c r="RT96" s="31"/>
      <c r="RU96" s="31"/>
      <c r="RV96" s="31"/>
      <c r="RW96" s="31"/>
      <c r="RX96" s="31"/>
      <c r="RY96" s="31"/>
      <c r="RZ96" s="31"/>
      <c r="SA96" s="31"/>
      <c r="SB96" s="31"/>
      <c r="SC96" s="31"/>
      <c r="SD96" s="31"/>
      <c r="SE96" s="31"/>
      <c r="SF96" s="31"/>
      <c r="SG96" s="31"/>
      <c r="SH96" s="31"/>
      <c r="SI96" s="31"/>
      <c r="SJ96" s="31"/>
      <c r="SK96" s="31"/>
      <c r="SL96" s="31"/>
      <c r="SM96" s="31"/>
      <c r="SN96" s="31"/>
      <c r="SO96" s="31"/>
      <c r="SP96" s="31"/>
      <c r="SQ96" s="31"/>
      <c r="SR96" s="31"/>
      <c r="SS96" s="31"/>
      <c r="ST96" s="31"/>
      <c r="SU96" s="31"/>
      <c r="SV96" s="31"/>
      <c r="SW96" s="31"/>
      <c r="SX96" s="31"/>
      <c r="SY96" s="31"/>
      <c r="SZ96" s="31"/>
      <c r="TA96" s="31"/>
      <c r="TB96" s="31"/>
      <c r="TC96" s="31"/>
      <c r="TD96" s="31"/>
      <c r="TE96" s="31"/>
    </row>
    <row r="97" spans="1:525" s="32" customFormat="1" ht="32.25" hidden="1" customHeight="1" x14ac:dyDescent="0.25">
      <c r="A97" s="108"/>
      <c r="B97" s="75"/>
      <c r="C97" s="76"/>
      <c r="D97" s="77"/>
      <c r="E97" s="9">
        <f>E91-'дод 6'!D143</f>
        <v>0</v>
      </c>
      <c r="F97" s="9">
        <f>F91-'дод 6'!E143</f>
        <v>0</v>
      </c>
      <c r="G97" s="9">
        <f>G91-'дод 6'!F143</f>
        <v>0</v>
      </c>
      <c r="H97" s="9">
        <f>H91-'дод 6'!G143</f>
        <v>0</v>
      </c>
      <c r="I97" s="9">
        <f>I91-'дод 6'!H143</f>
        <v>0</v>
      </c>
      <c r="J97" s="9">
        <f>J91-'дод 6'!I143</f>
        <v>0</v>
      </c>
      <c r="K97" s="9">
        <f>K91-'дод 6'!J143</f>
        <v>0</v>
      </c>
      <c r="L97" s="9">
        <f>L91-'дод 6'!K143</f>
        <v>0</v>
      </c>
      <c r="M97" s="9">
        <f>M91-'дод 6'!L143</f>
        <v>0</v>
      </c>
      <c r="N97" s="9">
        <f>N91-'дод 6'!M143</f>
        <v>0</v>
      </c>
      <c r="O97" s="9">
        <f>O91-'дод 6'!N143</f>
        <v>0</v>
      </c>
      <c r="P97" s="9">
        <f>P91-'дод 6'!O143</f>
        <v>0</v>
      </c>
      <c r="Q97" s="20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  <c r="IW97" s="31"/>
      <c r="IX97" s="31"/>
      <c r="IY97" s="31"/>
      <c r="IZ97" s="31"/>
      <c r="JA97" s="31"/>
      <c r="JB97" s="31"/>
      <c r="JC97" s="31"/>
      <c r="JD97" s="31"/>
      <c r="JE97" s="31"/>
      <c r="JF97" s="31"/>
      <c r="JG97" s="31"/>
      <c r="JH97" s="31"/>
      <c r="JI97" s="31"/>
      <c r="JJ97" s="31"/>
      <c r="JK97" s="31"/>
      <c r="JL97" s="31"/>
      <c r="JM97" s="31"/>
      <c r="JN97" s="31"/>
      <c r="JO97" s="31"/>
      <c r="JP97" s="31"/>
      <c r="JQ97" s="31"/>
      <c r="JR97" s="31"/>
      <c r="JS97" s="31"/>
      <c r="JT97" s="31"/>
      <c r="JU97" s="31"/>
      <c r="JV97" s="31"/>
      <c r="JW97" s="31"/>
      <c r="JX97" s="31"/>
      <c r="JY97" s="31"/>
      <c r="JZ97" s="31"/>
      <c r="KA97" s="31"/>
      <c r="KB97" s="31"/>
      <c r="KC97" s="31"/>
      <c r="KD97" s="31"/>
      <c r="KE97" s="31"/>
      <c r="KF97" s="31"/>
      <c r="KG97" s="31"/>
      <c r="KH97" s="31"/>
      <c r="KI97" s="31"/>
      <c r="KJ97" s="31"/>
      <c r="KK97" s="31"/>
      <c r="KL97" s="31"/>
      <c r="KM97" s="31"/>
      <c r="KN97" s="31"/>
      <c r="KO97" s="31"/>
      <c r="KP97" s="31"/>
      <c r="KQ97" s="31"/>
      <c r="KR97" s="31"/>
      <c r="KS97" s="31"/>
      <c r="KT97" s="31"/>
      <c r="KU97" s="31"/>
      <c r="KV97" s="31"/>
      <c r="KW97" s="31"/>
      <c r="KX97" s="31"/>
      <c r="KY97" s="31"/>
      <c r="KZ97" s="31"/>
      <c r="LA97" s="31"/>
      <c r="LB97" s="31"/>
      <c r="LC97" s="31"/>
      <c r="LD97" s="31"/>
      <c r="LE97" s="31"/>
      <c r="LF97" s="31"/>
      <c r="LG97" s="31"/>
      <c r="LH97" s="31"/>
      <c r="LI97" s="31"/>
      <c r="LJ97" s="31"/>
      <c r="LK97" s="31"/>
      <c r="LL97" s="31"/>
      <c r="LM97" s="31"/>
      <c r="LN97" s="31"/>
      <c r="LO97" s="31"/>
      <c r="LP97" s="31"/>
      <c r="LQ97" s="31"/>
      <c r="LR97" s="31"/>
      <c r="LS97" s="31"/>
      <c r="LT97" s="31"/>
      <c r="LU97" s="31"/>
      <c r="LV97" s="31"/>
      <c r="LW97" s="31"/>
      <c r="LX97" s="31"/>
      <c r="LY97" s="31"/>
      <c r="LZ97" s="31"/>
      <c r="MA97" s="31"/>
      <c r="MB97" s="31"/>
      <c r="MC97" s="31"/>
      <c r="MD97" s="31"/>
      <c r="ME97" s="31"/>
      <c r="MF97" s="31"/>
      <c r="MG97" s="31"/>
      <c r="MH97" s="31"/>
      <c r="MI97" s="31"/>
      <c r="MJ97" s="31"/>
      <c r="MK97" s="31"/>
      <c r="ML97" s="31"/>
      <c r="MM97" s="31"/>
      <c r="MN97" s="31"/>
      <c r="MO97" s="31"/>
      <c r="MP97" s="31"/>
      <c r="MQ97" s="31"/>
      <c r="MR97" s="31"/>
      <c r="MS97" s="31"/>
      <c r="MT97" s="31"/>
      <c r="MU97" s="31"/>
      <c r="MV97" s="31"/>
      <c r="MW97" s="31"/>
      <c r="MX97" s="31"/>
      <c r="MY97" s="31"/>
      <c r="MZ97" s="31"/>
      <c r="NA97" s="31"/>
      <c r="NB97" s="31"/>
      <c r="NC97" s="31"/>
      <c r="ND97" s="31"/>
      <c r="NE97" s="31"/>
      <c r="NF97" s="31"/>
      <c r="NG97" s="31"/>
      <c r="NH97" s="31"/>
      <c r="NI97" s="31"/>
      <c r="NJ97" s="31"/>
      <c r="NK97" s="31"/>
      <c r="NL97" s="31"/>
      <c r="NM97" s="31"/>
      <c r="NN97" s="31"/>
      <c r="NO97" s="31"/>
      <c r="NP97" s="31"/>
      <c r="NQ97" s="31"/>
      <c r="NR97" s="31"/>
      <c r="NS97" s="31"/>
      <c r="NT97" s="31"/>
      <c r="NU97" s="31"/>
      <c r="NV97" s="31"/>
      <c r="NW97" s="31"/>
      <c r="NX97" s="31"/>
      <c r="NY97" s="31"/>
      <c r="NZ97" s="31"/>
      <c r="OA97" s="31"/>
      <c r="OB97" s="31"/>
      <c r="OC97" s="31"/>
      <c r="OD97" s="31"/>
      <c r="OE97" s="31"/>
      <c r="OF97" s="31"/>
      <c r="OG97" s="31"/>
      <c r="OH97" s="31"/>
      <c r="OI97" s="31"/>
      <c r="OJ97" s="31"/>
      <c r="OK97" s="31"/>
      <c r="OL97" s="31"/>
      <c r="OM97" s="31"/>
      <c r="ON97" s="31"/>
      <c r="OO97" s="31"/>
      <c r="OP97" s="31"/>
      <c r="OQ97" s="31"/>
      <c r="OR97" s="31"/>
      <c r="OS97" s="31"/>
      <c r="OT97" s="31"/>
      <c r="OU97" s="31"/>
      <c r="OV97" s="31"/>
      <c r="OW97" s="31"/>
      <c r="OX97" s="31"/>
      <c r="OY97" s="31"/>
      <c r="OZ97" s="31"/>
      <c r="PA97" s="31"/>
      <c r="PB97" s="31"/>
      <c r="PC97" s="31"/>
      <c r="PD97" s="31"/>
      <c r="PE97" s="31"/>
      <c r="PF97" s="31"/>
      <c r="PG97" s="31"/>
      <c r="PH97" s="31"/>
      <c r="PI97" s="31"/>
      <c r="PJ97" s="31"/>
      <c r="PK97" s="31"/>
      <c r="PL97" s="31"/>
      <c r="PM97" s="31"/>
      <c r="PN97" s="31"/>
      <c r="PO97" s="31"/>
      <c r="PP97" s="31"/>
      <c r="PQ97" s="31"/>
      <c r="PR97" s="31"/>
      <c r="PS97" s="31"/>
      <c r="PT97" s="31"/>
      <c r="PU97" s="31"/>
      <c r="PV97" s="31"/>
      <c r="PW97" s="31"/>
      <c r="PX97" s="31"/>
      <c r="PY97" s="31"/>
      <c r="PZ97" s="31"/>
      <c r="QA97" s="31"/>
      <c r="QB97" s="31"/>
      <c r="QC97" s="31"/>
      <c r="QD97" s="31"/>
      <c r="QE97" s="31"/>
      <c r="QF97" s="31"/>
      <c r="QG97" s="31"/>
      <c r="QH97" s="31"/>
      <c r="QI97" s="31"/>
      <c r="QJ97" s="31"/>
      <c r="QK97" s="31"/>
      <c r="QL97" s="31"/>
      <c r="QM97" s="31"/>
      <c r="QN97" s="31"/>
      <c r="QO97" s="31"/>
      <c r="QP97" s="31"/>
      <c r="QQ97" s="31"/>
      <c r="QR97" s="31"/>
      <c r="QS97" s="31"/>
      <c r="QT97" s="31"/>
      <c r="QU97" s="31"/>
      <c r="QV97" s="31"/>
      <c r="QW97" s="31"/>
      <c r="QX97" s="31"/>
      <c r="QY97" s="31"/>
      <c r="QZ97" s="31"/>
      <c r="RA97" s="31"/>
      <c r="RB97" s="31"/>
      <c r="RC97" s="31"/>
      <c r="RD97" s="31"/>
      <c r="RE97" s="31"/>
      <c r="RF97" s="31"/>
      <c r="RG97" s="31"/>
      <c r="RH97" s="31"/>
      <c r="RI97" s="31"/>
      <c r="RJ97" s="31"/>
      <c r="RK97" s="31"/>
      <c r="RL97" s="31"/>
      <c r="RM97" s="31"/>
      <c r="RN97" s="31"/>
      <c r="RO97" s="31"/>
      <c r="RP97" s="31"/>
      <c r="RQ97" s="31"/>
      <c r="RR97" s="31"/>
      <c r="RS97" s="31"/>
      <c r="RT97" s="31"/>
      <c r="RU97" s="31"/>
      <c r="RV97" s="31"/>
      <c r="RW97" s="31"/>
      <c r="RX97" s="31"/>
      <c r="RY97" s="31"/>
      <c r="RZ97" s="31"/>
      <c r="SA97" s="31"/>
      <c r="SB97" s="31"/>
      <c r="SC97" s="31"/>
      <c r="SD97" s="31"/>
      <c r="SE97" s="31"/>
      <c r="SF97" s="31"/>
      <c r="SG97" s="31"/>
      <c r="SH97" s="31"/>
      <c r="SI97" s="31"/>
      <c r="SJ97" s="31"/>
      <c r="SK97" s="31"/>
      <c r="SL97" s="31"/>
      <c r="SM97" s="31"/>
      <c r="SN97" s="31"/>
      <c r="SO97" s="31"/>
      <c r="SP97" s="31"/>
      <c r="SQ97" s="31"/>
      <c r="SR97" s="31"/>
      <c r="SS97" s="31"/>
      <c r="ST97" s="31"/>
      <c r="SU97" s="31"/>
      <c r="SV97" s="31"/>
      <c r="SW97" s="31"/>
      <c r="SX97" s="31"/>
      <c r="SY97" s="31"/>
      <c r="SZ97" s="31"/>
      <c r="TA97" s="31"/>
      <c r="TB97" s="31"/>
      <c r="TC97" s="31"/>
      <c r="TD97" s="31"/>
      <c r="TE97" s="31"/>
    </row>
    <row r="98" spans="1:525" s="32" customFormat="1" ht="30" hidden="1" customHeight="1" x14ac:dyDescent="0.25">
      <c r="A98" s="108"/>
      <c r="B98" s="75"/>
      <c r="C98" s="76"/>
      <c r="D98" s="77"/>
      <c r="E98" s="9"/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  <c r="Q98" s="20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  <c r="IW98" s="31"/>
      <c r="IX98" s="31"/>
      <c r="IY98" s="31"/>
      <c r="IZ98" s="31"/>
      <c r="JA98" s="31"/>
      <c r="JB98" s="31"/>
      <c r="JC98" s="31"/>
      <c r="JD98" s="31"/>
      <c r="JE98" s="31"/>
      <c r="JF98" s="31"/>
      <c r="JG98" s="31"/>
      <c r="JH98" s="31"/>
      <c r="JI98" s="31"/>
      <c r="JJ98" s="31"/>
      <c r="JK98" s="31"/>
      <c r="JL98" s="31"/>
      <c r="JM98" s="31"/>
      <c r="JN98" s="31"/>
      <c r="JO98" s="31"/>
      <c r="JP98" s="31"/>
      <c r="JQ98" s="31"/>
      <c r="JR98" s="31"/>
      <c r="JS98" s="31"/>
      <c r="JT98" s="31"/>
      <c r="JU98" s="31"/>
      <c r="JV98" s="31"/>
      <c r="JW98" s="31"/>
      <c r="JX98" s="31"/>
      <c r="JY98" s="31"/>
      <c r="JZ98" s="31"/>
      <c r="KA98" s="31"/>
      <c r="KB98" s="31"/>
      <c r="KC98" s="31"/>
      <c r="KD98" s="31"/>
      <c r="KE98" s="31"/>
      <c r="KF98" s="31"/>
      <c r="KG98" s="31"/>
      <c r="KH98" s="31"/>
      <c r="KI98" s="31"/>
      <c r="KJ98" s="31"/>
      <c r="KK98" s="31"/>
      <c r="KL98" s="31"/>
      <c r="KM98" s="31"/>
      <c r="KN98" s="31"/>
      <c r="KO98" s="31"/>
      <c r="KP98" s="31"/>
      <c r="KQ98" s="31"/>
      <c r="KR98" s="31"/>
      <c r="KS98" s="31"/>
      <c r="KT98" s="31"/>
      <c r="KU98" s="31"/>
      <c r="KV98" s="31"/>
      <c r="KW98" s="31"/>
      <c r="KX98" s="31"/>
      <c r="KY98" s="31"/>
      <c r="KZ98" s="31"/>
      <c r="LA98" s="31"/>
      <c r="LB98" s="31"/>
      <c r="LC98" s="31"/>
      <c r="LD98" s="31"/>
      <c r="LE98" s="31"/>
      <c r="LF98" s="31"/>
      <c r="LG98" s="31"/>
      <c r="LH98" s="31"/>
      <c r="LI98" s="31"/>
      <c r="LJ98" s="31"/>
      <c r="LK98" s="31"/>
      <c r="LL98" s="31"/>
      <c r="LM98" s="31"/>
      <c r="LN98" s="31"/>
      <c r="LO98" s="31"/>
      <c r="LP98" s="31"/>
      <c r="LQ98" s="31"/>
      <c r="LR98" s="31"/>
      <c r="LS98" s="31"/>
      <c r="LT98" s="31"/>
      <c r="LU98" s="31"/>
      <c r="LV98" s="31"/>
      <c r="LW98" s="31"/>
      <c r="LX98" s="31"/>
      <c r="LY98" s="31"/>
      <c r="LZ98" s="31"/>
      <c r="MA98" s="31"/>
      <c r="MB98" s="31"/>
      <c r="MC98" s="31"/>
      <c r="MD98" s="31"/>
      <c r="ME98" s="31"/>
      <c r="MF98" s="31"/>
      <c r="MG98" s="31"/>
      <c r="MH98" s="31"/>
      <c r="MI98" s="31"/>
      <c r="MJ98" s="31"/>
      <c r="MK98" s="31"/>
      <c r="ML98" s="31"/>
      <c r="MM98" s="31"/>
      <c r="MN98" s="31"/>
      <c r="MO98" s="31"/>
      <c r="MP98" s="31"/>
      <c r="MQ98" s="31"/>
      <c r="MR98" s="31"/>
      <c r="MS98" s="31"/>
      <c r="MT98" s="31"/>
      <c r="MU98" s="31"/>
      <c r="MV98" s="31"/>
      <c r="MW98" s="31"/>
      <c r="MX98" s="31"/>
      <c r="MY98" s="31"/>
      <c r="MZ98" s="31"/>
      <c r="NA98" s="31"/>
      <c r="NB98" s="31"/>
      <c r="NC98" s="31"/>
      <c r="ND98" s="31"/>
      <c r="NE98" s="31"/>
      <c r="NF98" s="31"/>
      <c r="NG98" s="31"/>
      <c r="NH98" s="31"/>
      <c r="NI98" s="31"/>
      <c r="NJ98" s="31"/>
      <c r="NK98" s="31"/>
      <c r="NL98" s="31"/>
      <c r="NM98" s="31"/>
      <c r="NN98" s="31"/>
      <c r="NO98" s="31"/>
      <c r="NP98" s="31"/>
      <c r="NQ98" s="31"/>
      <c r="NR98" s="31"/>
      <c r="NS98" s="31"/>
      <c r="NT98" s="31"/>
      <c r="NU98" s="31"/>
      <c r="NV98" s="31"/>
      <c r="NW98" s="31"/>
      <c r="NX98" s="31"/>
      <c r="NY98" s="31"/>
      <c r="NZ98" s="31"/>
      <c r="OA98" s="31"/>
      <c r="OB98" s="31"/>
      <c r="OC98" s="31"/>
      <c r="OD98" s="31"/>
      <c r="OE98" s="31"/>
      <c r="OF98" s="31"/>
      <c r="OG98" s="31"/>
      <c r="OH98" s="31"/>
      <c r="OI98" s="31"/>
      <c r="OJ98" s="31"/>
      <c r="OK98" s="31"/>
      <c r="OL98" s="31"/>
      <c r="OM98" s="31"/>
      <c r="ON98" s="31"/>
      <c r="OO98" s="31"/>
      <c r="OP98" s="31"/>
      <c r="OQ98" s="31"/>
      <c r="OR98" s="31"/>
      <c r="OS98" s="31"/>
      <c r="OT98" s="31"/>
      <c r="OU98" s="31"/>
      <c r="OV98" s="31"/>
      <c r="OW98" s="31"/>
      <c r="OX98" s="31"/>
      <c r="OY98" s="31"/>
      <c r="OZ98" s="31"/>
      <c r="PA98" s="31"/>
      <c r="PB98" s="31"/>
      <c r="PC98" s="31"/>
      <c r="PD98" s="31"/>
      <c r="PE98" s="31"/>
      <c r="PF98" s="31"/>
      <c r="PG98" s="31"/>
      <c r="PH98" s="31"/>
      <c r="PI98" s="31"/>
      <c r="PJ98" s="31"/>
      <c r="PK98" s="31"/>
      <c r="PL98" s="31"/>
      <c r="PM98" s="31"/>
      <c r="PN98" s="31"/>
      <c r="PO98" s="31"/>
      <c r="PP98" s="31"/>
      <c r="PQ98" s="31"/>
      <c r="PR98" s="31"/>
      <c r="PS98" s="31"/>
      <c r="PT98" s="31"/>
      <c r="PU98" s="31"/>
      <c r="PV98" s="31"/>
      <c r="PW98" s="31"/>
      <c r="PX98" s="31"/>
      <c r="PY98" s="31"/>
      <c r="PZ98" s="31"/>
      <c r="QA98" s="31"/>
      <c r="QB98" s="31"/>
      <c r="QC98" s="31"/>
      <c r="QD98" s="31"/>
      <c r="QE98" s="31"/>
      <c r="QF98" s="31"/>
      <c r="QG98" s="31"/>
      <c r="QH98" s="31"/>
      <c r="QI98" s="31"/>
      <c r="QJ98" s="31"/>
      <c r="QK98" s="31"/>
      <c r="QL98" s="31"/>
      <c r="QM98" s="31"/>
      <c r="QN98" s="31"/>
      <c r="QO98" s="31"/>
      <c r="QP98" s="31"/>
      <c r="QQ98" s="31"/>
      <c r="QR98" s="31"/>
      <c r="QS98" s="31"/>
      <c r="QT98" s="31"/>
      <c r="QU98" s="31"/>
      <c r="QV98" s="31"/>
      <c r="QW98" s="31"/>
      <c r="QX98" s="31"/>
      <c r="QY98" s="31"/>
      <c r="QZ98" s="31"/>
      <c r="RA98" s="31"/>
      <c r="RB98" s="31"/>
      <c r="RC98" s="31"/>
      <c r="RD98" s="31"/>
      <c r="RE98" s="31"/>
      <c r="RF98" s="31"/>
      <c r="RG98" s="31"/>
      <c r="RH98" s="31"/>
      <c r="RI98" s="31"/>
      <c r="RJ98" s="31"/>
      <c r="RK98" s="31"/>
      <c r="RL98" s="31"/>
      <c r="RM98" s="31"/>
      <c r="RN98" s="31"/>
      <c r="RO98" s="31"/>
      <c r="RP98" s="31"/>
      <c r="RQ98" s="31"/>
      <c r="RR98" s="31"/>
      <c r="RS98" s="31"/>
      <c r="RT98" s="31"/>
      <c r="RU98" s="31"/>
      <c r="RV98" s="31"/>
      <c r="RW98" s="31"/>
      <c r="RX98" s="31"/>
      <c r="RY98" s="31"/>
      <c r="RZ98" s="31"/>
      <c r="SA98" s="31"/>
      <c r="SB98" s="31"/>
      <c r="SC98" s="31"/>
      <c r="SD98" s="31"/>
      <c r="SE98" s="31"/>
      <c r="SF98" s="31"/>
      <c r="SG98" s="31"/>
      <c r="SH98" s="31"/>
      <c r="SI98" s="31"/>
      <c r="SJ98" s="31"/>
      <c r="SK98" s="31"/>
      <c r="SL98" s="31"/>
      <c r="SM98" s="31"/>
      <c r="SN98" s="31"/>
      <c r="SO98" s="31"/>
      <c r="SP98" s="31"/>
      <c r="SQ98" s="31"/>
      <c r="SR98" s="31"/>
      <c r="SS98" s="31"/>
      <c r="ST98" s="31"/>
      <c r="SU98" s="31"/>
      <c r="SV98" s="31"/>
      <c r="SW98" s="31"/>
      <c r="SX98" s="31"/>
      <c r="SY98" s="31"/>
      <c r="SZ98" s="31"/>
      <c r="TA98" s="31"/>
      <c r="TB98" s="31"/>
      <c r="TC98" s="31"/>
      <c r="TD98" s="31"/>
      <c r="TE98" s="31"/>
    </row>
    <row r="99" spans="1:525" s="85" customFormat="1" ht="40.5" hidden="1" customHeight="1" x14ac:dyDescent="0.55000000000000004">
      <c r="A99" s="78" t="s">
        <v>138</v>
      </c>
      <c r="B99" s="79"/>
      <c r="C99" s="80"/>
      <c r="D99" s="81"/>
      <c r="E99" s="9"/>
      <c r="F99" s="8"/>
      <c r="G99" s="81"/>
      <c r="H99" s="81"/>
      <c r="I99" s="81"/>
      <c r="J99" s="81"/>
      <c r="K99" s="82"/>
      <c r="L99" s="82"/>
      <c r="M99" s="81"/>
      <c r="N99" s="81" t="s">
        <v>139</v>
      </c>
      <c r="O99" s="83"/>
      <c r="P99" s="83"/>
      <c r="Q99" s="201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  <c r="IU99" s="84"/>
      <c r="IV99" s="84"/>
      <c r="IW99" s="84"/>
      <c r="IX99" s="84"/>
      <c r="IY99" s="84"/>
      <c r="IZ99" s="84"/>
      <c r="JA99" s="84"/>
      <c r="JB99" s="84"/>
      <c r="JC99" s="84"/>
      <c r="JD99" s="84"/>
      <c r="JE99" s="84"/>
      <c r="JF99" s="84"/>
      <c r="JG99" s="84"/>
      <c r="JH99" s="84"/>
      <c r="JI99" s="84"/>
      <c r="JJ99" s="84"/>
      <c r="JK99" s="84"/>
      <c r="JL99" s="84"/>
      <c r="JM99" s="84"/>
      <c r="JN99" s="84"/>
      <c r="JO99" s="84"/>
      <c r="JP99" s="84"/>
      <c r="JQ99" s="84"/>
      <c r="JR99" s="84"/>
      <c r="JS99" s="84"/>
      <c r="JT99" s="84"/>
      <c r="JU99" s="84"/>
      <c r="JV99" s="84"/>
      <c r="JW99" s="84"/>
      <c r="JX99" s="84"/>
      <c r="JY99" s="84"/>
      <c r="JZ99" s="84"/>
      <c r="KA99" s="84"/>
      <c r="KB99" s="84"/>
      <c r="KC99" s="84"/>
      <c r="KD99" s="84"/>
      <c r="KE99" s="84"/>
      <c r="KF99" s="84"/>
      <c r="KG99" s="84"/>
      <c r="KH99" s="84"/>
      <c r="KI99" s="84"/>
      <c r="KJ99" s="84"/>
      <c r="KK99" s="84"/>
      <c r="KL99" s="84"/>
      <c r="KM99" s="84"/>
      <c r="KN99" s="84"/>
      <c r="KO99" s="84"/>
      <c r="KP99" s="84"/>
      <c r="KQ99" s="84"/>
      <c r="KR99" s="84"/>
      <c r="KS99" s="84"/>
      <c r="KT99" s="84"/>
      <c r="KU99" s="84"/>
      <c r="KV99" s="84"/>
      <c r="KW99" s="84"/>
      <c r="KX99" s="84"/>
      <c r="KY99" s="84"/>
      <c r="KZ99" s="84"/>
      <c r="LA99" s="84"/>
      <c r="LB99" s="84"/>
      <c r="LC99" s="84"/>
      <c r="LD99" s="84"/>
      <c r="LE99" s="84"/>
      <c r="LF99" s="84"/>
      <c r="LG99" s="84"/>
      <c r="LH99" s="84"/>
      <c r="LI99" s="84"/>
      <c r="LJ99" s="84"/>
      <c r="LK99" s="84"/>
      <c r="LL99" s="84"/>
      <c r="LM99" s="84"/>
      <c r="LN99" s="84"/>
      <c r="LO99" s="84"/>
      <c r="LP99" s="84"/>
      <c r="LQ99" s="84"/>
      <c r="LR99" s="84"/>
      <c r="LS99" s="84"/>
      <c r="LT99" s="84"/>
      <c r="LU99" s="84"/>
      <c r="LV99" s="84"/>
      <c r="LW99" s="84"/>
      <c r="LX99" s="84"/>
      <c r="LY99" s="84"/>
      <c r="LZ99" s="84"/>
      <c r="MA99" s="84"/>
      <c r="MB99" s="84"/>
      <c r="MC99" s="84"/>
      <c r="MD99" s="84"/>
      <c r="ME99" s="84"/>
      <c r="MF99" s="84"/>
      <c r="MG99" s="84"/>
      <c r="MH99" s="84"/>
      <c r="MI99" s="84"/>
      <c r="MJ99" s="84"/>
      <c r="MK99" s="84"/>
      <c r="ML99" s="84"/>
      <c r="MM99" s="84"/>
      <c r="MN99" s="84"/>
      <c r="MO99" s="84"/>
      <c r="MP99" s="84"/>
      <c r="MQ99" s="84"/>
      <c r="MR99" s="84"/>
      <c r="MS99" s="84"/>
      <c r="MT99" s="84"/>
      <c r="MU99" s="84"/>
      <c r="MV99" s="84"/>
      <c r="MW99" s="84"/>
      <c r="MX99" s="84"/>
      <c r="MY99" s="84"/>
      <c r="MZ99" s="84"/>
      <c r="NA99" s="84"/>
      <c r="NB99" s="84"/>
      <c r="NC99" s="84"/>
      <c r="ND99" s="84"/>
      <c r="NE99" s="84"/>
      <c r="NF99" s="84"/>
      <c r="NG99" s="84"/>
      <c r="NH99" s="84"/>
      <c r="NI99" s="84"/>
      <c r="NJ99" s="84"/>
      <c r="NK99" s="84"/>
      <c r="NL99" s="84"/>
      <c r="NM99" s="84"/>
      <c r="NN99" s="84"/>
      <c r="NO99" s="84"/>
      <c r="NP99" s="84"/>
      <c r="NQ99" s="84"/>
      <c r="NR99" s="84"/>
      <c r="NS99" s="84"/>
      <c r="NT99" s="84"/>
      <c r="NU99" s="84"/>
      <c r="NV99" s="84"/>
      <c r="NW99" s="84"/>
      <c r="NX99" s="84"/>
      <c r="NY99" s="84"/>
      <c r="NZ99" s="84"/>
      <c r="OA99" s="84"/>
      <c r="OB99" s="84"/>
      <c r="OC99" s="84"/>
      <c r="OD99" s="84"/>
      <c r="OE99" s="84"/>
      <c r="OF99" s="84"/>
      <c r="OG99" s="84"/>
      <c r="OH99" s="84"/>
      <c r="OI99" s="84"/>
      <c r="OJ99" s="84"/>
      <c r="OK99" s="84"/>
      <c r="OL99" s="84"/>
      <c r="OM99" s="84"/>
      <c r="ON99" s="84"/>
      <c r="OO99" s="84"/>
      <c r="OP99" s="84"/>
      <c r="OQ99" s="84"/>
      <c r="OR99" s="84"/>
      <c r="OS99" s="84"/>
      <c r="OT99" s="84"/>
      <c r="OU99" s="84"/>
      <c r="OV99" s="84"/>
      <c r="OW99" s="84"/>
      <c r="OX99" s="84"/>
      <c r="OY99" s="84"/>
      <c r="OZ99" s="84"/>
      <c r="PA99" s="84"/>
      <c r="PB99" s="84"/>
      <c r="PC99" s="84"/>
      <c r="PD99" s="84"/>
      <c r="PE99" s="84"/>
      <c r="PF99" s="84"/>
      <c r="PG99" s="84"/>
      <c r="PH99" s="84"/>
      <c r="PI99" s="84"/>
      <c r="PJ99" s="84"/>
      <c r="PK99" s="84"/>
      <c r="PL99" s="84"/>
      <c r="PM99" s="84"/>
      <c r="PN99" s="84"/>
      <c r="PO99" s="84"/>
      <c r="PP99" s="84"/>
      <c r="PQ99" s="84"/>
      <c r="PR99" s="84"/>
      <c r="PS99" s="84"/>
      <c r="PT99" s="84"/>
      <c r="PU99" s="84"/>
      <c r="PV99" s="84"/>
      <c r="PW99" s="84"/>
      <c r="PX99" s="84"/>
      <c r="PY99" s="84"/>
      <c r="PZ99" s="84"/>
      <c r="QA99" s="84"/>
      <c r="QB99" s="84"/>
      <c r="QC99" s="84"/>
      <c r="QD99" s="84"/>
      <c r="QE99" s="84"/>
      <c r="QF99" s="84"/>
      <c r="QG99" s="84"/>
      <c r="QH99" s="84"/>
      <c r="QI99" s="84"/>
      <c r="QJ99" s="84"/>
      <c r="QK99" s="84"/>
      <c r="QL99" s="84"/>
      <c r="QM99" s="84"/>
      <c r="QN99" s="84"/>
      <c r="QO99" s="84"/>
      <c r="QP99" s="84"/>
      <c r="QQ99" s="84"/>
      <c r="QR99" s="84"/>
      <c r="QS99" s="84"/>
      <c r="QT99" s="84"/>
      <c r="QU99" s="84"/>
      <c r="QV99" s="84"/>
      <c r="QW99" s="84"/>
      <c r="QX99" s="84"/>
      <c r="QY99" s="84"/>
      <c r="QZ99" s="84"/>
      <c r="RA99" s="84"/>
      <c r="RB99" s="84"/>
      <c r="RC99" s="84"/>
      <c r="RD99" s="84"/>
      <c r="RE99" s="84"/>
      <c r="RF99" s="84"/>
      <c r="RG99" s="84"/>
      <c r="RH99" s="84"/>
      <c r="RI99" s="84"/>
      <c r="RJ99" s="84"/>
      <c r="RK99" s="84"/>
      <c r="RL99" s="84"/>
      <c r="RM99" s="84"/>
      <c r="RN99" s="84"/>
      <c r="RO99" s="84"/>
      <c r="RP99" s="84"/>
      <c r="RQ99" s="84"/>
      <c r="RR99" s="84"/>
      <c r="RS99" s="84"/>
      <c r="RT99" s="84"/>
      <c r="RU99" s="84"/>
      <c r="RV99" s="84"/>
      <c r="RW99" s="84"/>
      <c r="RX99" s="84"/>
      <c r="RY99" s="84"/>
      <c r="RZ99" s="84"/>
      <c r="SA99" s="84"/>
      <c r="SB99" s="84"/>
      <c r="SC99" s="84"/>
      <c r="SD99" s="84"/>
      <c r="SE99" s="84"/>
      <c r="SF99" s="84"/>
      <c r="SG99" s="84"/>
      <c r="SH99" s="84"/>
      <c r="SI99" s="84"/>
      <c r="SJ99" s="84"/>
      <c r="SK99" s="84"/>
      <c r="SL99" s="84"/>
      <c r="SM99" s="84"/>
      <c r="SN99" s="84"/>
      <c r="SO99" s="84"/>
      <c r="SP99" s="84"/>
      <c r="SQ99" s="84"/>
      <c r="SR99" s="84"/>
      <c r="SS99" s="84"/>
      <c r="ST99" s="84"/>
      <c r="SU99" s="84"/>
      <c r="SV99" s="84"/>
      <c r="SW99" s="84"/>
      <c r="SX99" s="84"/>
      <c r="SY99" s="84"/>
      <c r="SZ99" s="84"/>
      <c r="TA99" s="84"/>
      <c r="TB99" s="84"/>
      <c r="TC99" s="84"/>
      <c r="TD99" s="84"/>
      <c r="TE99" s="84"/>
    </row>
    <row r="100" spans="1:525" s="16" customFormat="1" ht="18.75" hidden="1" customHeight="1" thickBot="1" x14ac:dyDescent="0.3">
      <c r="A100" s="86"/>
      <c r="B100" s="87"/>
      <c r="C100" s="87"/>
      <c r="D100" s="88"/>
      <c r="E100" s="9"/>
      <c r="F100" s="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01"/>
    </row>
    <row r="101" spans="1:525" s="111" customFormat="1" ht="15.75" hidden="1" customHeight="1" x14ac:dyDescent="0.25">
      <c r="A101" s="89"/>
      <c r="B101" s="89"/>
      <c r="C101" s="89"/>
      <c r="D101" s="221" t="s">
        <v>137</v>
      </c>
      <c r="E101" s="109">
        <f>E85-'дод 6'!D137</f>
        <v>0</v>
      </c>
      <c r="F101" s="110">
        <f>F85-'дод 6'!E137</f>
        <v>0</v>
      </c>
      <c r="G101" s="110">
        <f>G85-'дод 6'!F137</f>
        <v>0</v>
      </c>
      <c r="H101" s="110">
        <f>H85-'дод 6'!G137</f>
        <v>0</v>
      </c>
      <c r="I101" s="110">
        <f>I85-'дод 6'!H137</f>
        <v>0</v>
      </c>
      <c r="J101" s="110">
        <f>J85-'дод 6'!I137</f>
        <v>0</v>
      </c>
      <c r="K101" s="110">
        <f>K85-'дод 6'!J137</f>
        <v>0</v>
      </c>
      <c r="L101" s="110">
        <f>L85-'дод 6'!K137</f>
        <v>0</v>
      </c>
      <c r="M101" s="110">
        <f>M85-'дод 6'!L137</f>
        <v>0</v>
      </c>
      <c r="N101" s="110">
        <f>N85-'дод 6'!M137</f>
        <v>0</v>
      </c>
      <c r="O101" s="110">
        <f>O85-'дод 6'!N137</f>
        <v>0</v>
      </c>
      <c r="P101" s="110">
        <f>P85-'дод 6'!O137</f>
        <v>0</v>
      </c>
      <c r="Q101" s="201"/>
    </row>
    <row r="102" spans="1:525" s="111" customFormat="1" ht="15.75" hidden="1" customHeight="1" x14ac:dyDescent="0.25">
      <c r="A102" s="89"/>
      <c r="B102" s="89"/>
      <c r="C102" s="89"/>
      <c r="D102" s="221"/>
      <c r="E102" s="134">
        <f>E88-'дод 6'!D140</f>
        <v>0</v>
      </c>
      <c r="F102" s="135">
        <f>F88-'дод 6'!E140</f>
        <v>0</v>
      </c>
      <c r="G102" s="135">
        <f>G88-'дод 6'!F140</f>
        <v>0</v>
      </c>
      <c r="H102" s="135">
        <f>H88-'дод 6'!G140</f>
        <v>0</v>
      </c>
      <c r="I102" s="135">
        <f>I88-'дод 6'!H140</f>
        <v>0</v>
      </c>
      <c r="J102" s="135">
        <f>J88-'дод 6'!I140</f>
        <v>0</v>
      </c>
      <c r="K102" s="135">
        <f>K88-'дод 6'!J140</f>
        <v>0</v>
      </c>
      <c r="L102" s="135">
        <f>L88-'дод 6'!K140</f>
        <v>0</v>
      </c>
      <c r="M102" s="135">
        <f>M88-'дод 6'!L140</f>
        <v>0</v>
      </c>
      <c r="N102" s="135">
        <f>N88-'дод 6'!M140</f>
        <v>0</v>
      </c>
      <c r="O102" s="135">
        <f>O88-'дод 6'!N140</f>
        <v>0</v>
      </c>
      <c r="P102" s="95">
        <f>P88-'дод 6'!O140</f>
        <v>0</v>
      </c>
      <c r="Q102" s="201"/>
    </row>
    <row r="103" spans="1:525" s="111" customFormat="1" ht="15.75" hidden="1" customHeight="1" x14ac:dyDescent="0.25">
      <c r="A103" s="89"/>
      <c r="B103" s="89"/>
      <c r="C103" s="89"/>
      <c r="D103" s="221"/>
      <c r="E103" s="134">
        <f>E89-'дод 6'!D141</f>
        <v>0</v>
      </c>
      <c r="F103" s="135">
        <f>F89-'дод 6'!E141</f>
        <v>0</v>
      </c>
      <c r="G103" s="135">
        <f>G89-'дод 6'!F141</f>
        <v>0</v>
      </c>
      <c r="H103" s="135">
        <f>H89-'дод 6'!G141</f>
        <v>0</v>
      </c>
      <c r="I103" s="135">
        <f>I89-'дод 6'!H141</f>
        <v>0</v>
      </c>
      <c r="J103" s="135">
        <f>J89-'дод 6'!I141</f>
        <v>0</v>
      </c>
      <c r="K103" s="135">
        <f>K89-'дод 6'!J141</f>
        <v>0</v>
      </c>
      <c r="L103" s="135">
        <f>L89-'дод 6'!K141</f>
        <v>0</v>
      </c>
      <c r="M103" s="135">
        <f>M89-'дод 6'!L141</f>
        <v>0</v>
      </c>
      <c r="N103" s="135">
        <f>N89-'дод 6'!M141</f>
        <v>0</v>
      </c>
      <c r="O103" s="135">
        <f>O89-'дод 6'!N141</f>
        <v>0</v>
      </c>
      <c r="P103" s="95">
        <f>P89-'дод 6'!O141</f>
        <v>0</v>
      </c>
      <c r="Q103" s="201"/>
    </row>
    <row r="104" spans="1:525" s="111" customFormat="1" ht="15.75" hidden="1" customHeight="1" x14ac:dyDescent="0.25">
      <c r="A104" s="89"/>
      <c r="B104" s="89"/>
      <c r="C104" s="89"/>
      <c r="D104" s="222"/>
      <c r="E104" s="112">
        <f>E91-'дод 6'!D143</f>
        <v>0</v>
      </c>
      <c r="F104" s="113">
        <f>F91-'дод 6'!E143</f>
        <v>0</v>
      </c>
      <c r="G104" s="113">
        <f>G91-'дод 6'!F143</f>
        <v>0</v>
      </c>
      <c r="H104" s="113">
        <f>H91-'дод 6'!G143</f>
        <v>0</v>
      </c>
      <c r="I104" s="113">
        <f>I91-'дод 6'!H143</f>
        <v>0</v>
      </c>
      <c r="J104" s="113">
        <f>J91-'дод 6'!I143</f>
        <v>0</v>
      </c>
      <c r="K104" s="113">
        <f>K91-'дод 6'!J143</f>
        <v>0</v>
      </c>
      <c r="L104" s="113">
        <f>L91-'дод 6'!K143</f>
        <v>0</v>
      </c>
      <c r="M104" s="113">
        <f>M91-'дод 6'!L143</f>
        <v>0</v>
      </c>
      <c r="N104" s="113">
        <f>N91-'дод 6'!M143</f>
        <v>0</v>
      </c>
      <c r="O104" s="113">
        <f>O91-'дод 6'!N143</f>
        <v>0</v>
      </c>
      <c r="P104" s="114">
        <f>P91-'дод 6'!O143</f>
        <v>0</v>
      </c>
      <c r="Q104" s="201"/>
    </row>
    <row r="105" spans="1:525" s="111" customFormat="1" ht="15.75" hidden="1" customHeight="1" thickBot="1" x14ac:dyDescent="0.3">
      <c r="A105" s="89"/>
      <c r="B105" s="89"/>
      <c r="C105" s="89"/>
      <c r="D105" s="115"/>
      <c r="E105" s="135" t="e">
        <f>E92-'дод 6'!D144</f>
        <v>#REF!</v>
      </c>
      <c r="F105" s="135" t="e">
        <f>F92-'дод 6'!E144</f>
        <v>#REF!</v>
      </c>
      <c r="G105" s="135" t="e">
        <f>G92-'дод 6'!F144</f>
        <v>#REF!</v>
      </c>
      <c r="H105" s="135" t="e">
        <f>H92-'дод 6'!G144</f>
        <v>#REF!</v>
      </c>
      <c r="I105" s="135" t="e">
        <f>I92-'дод 6'!H144</f>
        <v>#REF!</v>
      </c>
      <c r="J105" s="135" t="e">
        <f>J92-'дод 6'!I144</f>
        <v>#REF!</v>
      </c>
      <c r="K105" s="135" t="e">
        <f>K92-'дод 6'!J144</f>
        <v>#REF!</v>
      </c>
      <c r="L105" s="135" t="e">
        <f>L92-'дод 6'!K144</f>
        <v>#REF!</v>
      </c>
      <c r="M105" s="135" t="e">
        <f>M92-'дод 6'!L144</f>
        <v>#REF!</v>
      </c>
      <c r="N105" s="135" t="e">
        <f>N92-'дод 6'!M144</f>
        <v>#REF!</v>
      </c>
      <c r="O105" s="135" t="e">
        <f>O92-'дод 6'!N144</f>
        <v>#REF!</v>
      </c>
      <c r="P105" s="135" t="e">
        <f>P92-'дод 6'!O144</f>
        <v>#REF!</v>
      </c>
      <c r="Q105" s="201"/>
    </row>
    <row r="106" spans="1:525" s="93" customFormat="1" ht="14.25" hidden="1" customHeight="1" x14ac:dyDescent="0.25">
      <c r="A106" s="89"/>
      <c r="B106" s="89"/>
      <c r="C106" s="89"/>
      <c r="D106" s="90" t="s">
        <v>141</v>
      </c>
      <c r="E106" s="91">
        <f>2640157271+2140000</f>
        <v>2642297271</v>
      </c>
      <c r="F106" s="10"/>
      <c r="G106" s="1"/>
      <c r="H106" s="223" t="s">
        <v>147</v>
      </c>
      <c r="I106" s="224"/>
      <c r="J106" s="137">
        <f>99571757+152500</f>
        <v>99724257</v>
      </c>
      <c r="K106" s="92"/>
      <c r="L106" s="116" t="e">
        <f>J106-L22-#REF!-#REF!-#REF!-#REF!-#REF!-#REF!-#REF!-#REF!-#REF!-O69-#REF!-#REF!-#REF!-L69</f>
        <v>#REF!</v>
      </c>
      <c r="M106" s="1"/>
      <c r="N106" s="1"/>
      <c r="O106" s="1"/>
      <c r="P106" s="1"/>
      <c r="Q106" s="201"/>
    </row>
    <row r="107" spans="1:525" s="16" customFormat="1" ht="14.25" hidden="1" customHeight="1" x14ac:dyDescent="0.25">
      <c r="A107" s="86"/>
      <c r="B107" s="87"/>
      <c r="C107" s="87"/>
      <c r="D107" s="94" t="s">
        <v>142</v>
      </c>
      <c r="E107" s="95"/>
      <c r="F107" s="10">
        <f>E107-E88</f>
        <v>-551078300</v>
      </c>
      <c r="G107" s="1"/>
      <c r="H107" s="199" t="s">
        <v>148</v>
      </c>
      <c r="I107" s="200"/>
      <c r="J107" s="135">
        <v>3145100</v>
      </c>
      <c r="K107" s="95"/>
      <c r="L107" s="10" t="e">
        <f>J107-#REF!-#REF!-#REF!-#REF!-#REF!-#REF!-#REF!</f>
        <v>#REF!</v>
      </c>
      <c r="M107" s="1"/>
      <c r="N107" s="1"/>
      <c r="O107" s="1"/>
      <c r="P107" s="1"/>
      <c r="Q107" s="201"/>
    </row>
    <row r="108" spans="1:525" s="16" customFormat="1" ht="14.25" hidden="1" customHeight="1" x14ac:dyDescent="0.25">
      <c r="A108" s="86"/>
      <c r="B108" s="87"/>
      <c r="C108" s="87"/>
      <c r="D108" s="94" t="s">
        <v>143</v>
      </c>
      <c r="E108" s="95"/>
      <c r="F108" s="196">
        <f>E108+E109-E89</f>
        <v>-4360561</v>
      </c>
      <c r="G108" s="1"/>
      <c r="H108" s="199" t="s">
        <v>149</v>
      </c>
      <c r="I108" s="200"/>
      <c r="J108" s="135">
        <v>225000</v>
      </c>
      <c r="K108" s="95"/>
      <c r="L108" s="10" t="e">
        <f>J108-#REF!-#REF!</f>
        <v>#REF!</v>
      </c>
      <c r="M108" s="1"/>
      <c r="N108" s="1"/>
      <c r="O108" s="1"/>
      <c r="P108" s="1"/>
      <c r="Q108" s="201"/>
    </row>
    <row r="109" spans="1:525" s="16" customFormat="1" ht="14.25" hidden="1" customHeight="1" x14ac:dyDescent="0.25">
      <c r="A109" s="86"/>
      <c r="B109" s="87"/>
      <c r="C109" s="87"/>
      <c r="D109" s="94" t="s">
        <v>144</v>
      </c>
      <c r="E109" s="95">
        <v>1506343</v>
      </c>
      <c r="F109" s="196"/>
      <c r="G109" s="1"/>
      <c r="H109" s="199" t="s">
        <v>150</v>
      </c>
      <c r="I109" s="200"/>
      <c r="J109" s="135">
        <v>141800</v>
      </c>
      <c r="K109" s="95"/>
      <c r="L109" s="10" t="e">
        <f>#REF!-J109+J123</f>
        <v>#REF!</v>
      </c>
      <c r="M109" s="1"/>
      <c r="N109" s="1"/>
      <c r="O109" s="1"/>
      <c r="P109" s="1"/>
      <c r="Q109" s="201"/>
    </row>
    <row r="110" spans="1:525" s="16" customFormat="1" ht="14.25" hidden="1" customHeight="1" x14ac:dyDescent="0.25">
      <c r="A110" s="86"/>
      <c r="B110" s="87"/>
      <c r="C110" s="87"/>
      <c r="D110" s="94" t="s">
        <v>145</v>
      </c>
      <c r="E110" s="95"/>
      <c r="F110" s="10"/>
      <c r="G110" s="1"/>
      <c r="H110" s="199" t="s">
        <v>151</v>
      </c>
      <c r="I110" s="200"/>
      <c r="J110" s="135">
        <v>2659373</v>
      </c>
      <c r="K110" s="95">
        <v>2659373</v>
      </c>
      <c r="L110" s="10"/>
      <c r="M110" s="1"/>
      <c r="N110" s="1"/>
      <c r="O110" s="1"/>
      <c r="P110" s="1"/>
      <c r="Q110" s="201"/>
    </row>
    <row r="111" spans="1:525" s="16" customFormat="1" ht="14.25" hidden="1" customHeight="1" x14ac:dyDescent="0.25">
      <c r="A111" s="86"/>
      <c r="B111" s="87"/>
      <c r="C111" s="87"/>
      <c r="D111" s="94"/>
      <c r="E111" s="95"/>
      <c r="F111" s="1"/>
      <c r="G111" s="1"/>
      <c r="H111" s="205" t="s">
        <v>163</v>
      </c>
      <c r="I111" s="206"/>
      <c r="J111" s="135">
        <v>4200000</v>
      </c>
      <c r="K111" s="95"/>
      <c r="L111" s="10"/>
      <c r="M111" s="1"/>
      <c r="N111" s="1"/>
      <c r="O111" s="1"/>
      <c r="P111" s="1"/>
      <c r="Q111" s="201"/>
    </row>
    <row r="112" spans="1:525" s="101" customFormat="1" ht="14.25" hidden="1" customHeight="1" x14ac:dyDescent="0.2">
      <c r="A112" s="96"/>
      <c r="B112" s="97"/>
      <c r="C112" s="97"/>
      <c r="D112" s="98" t="s">
        <v>152</v>
      </c>
      <c r="E112" s="99">
        <f>E106+E107+E108+E109+E110+E111</f>
        <v>2643803614</v>
      </c>
      <c r="F112" s="11"/>
      <c r="G112" s="11"/>
      <c r="H112" s="203" t="s">
        <v>155</v>
      </c>
      <c r="I112" s="204"/>
      <c r="J112" s="132">
        <f>J106+J107+J108+J109+J110+J111</f>
        <v>110095530</v>
      </c>
      <c r="K112" s="99">
        <f>K106+K107+K108+K109+K110+K111</f>
        <v>2659373</v>
      </c>
      <c r="L112" s="100"/>
      <c r="M112" s="11"/>
      <c r="N112" s="11"/>
      <c r="O112" s="11"/>
      <c r="P112" s="11"/>
      <c r="Q112" s="201"/>
    </row>
    <row r="113" spans="1:17" s="16" customFormat="1" ht="18" hidden="1" customHeight="1" x14ac:dyDescent="0.25">
      <c r="A113" s="86"/>
      <c r="B113" s="87"/>
      <c r="C113" s="87"/>
      <c r="D113" s="98" t="s">
        <v>153</v>
      </c>
      <c r="E113" s="95">
        <f>E93</f>
        <v>2404928760</v>
      </c>
      <c r="F113" s="10">
        <f>E85-E88-E89-E91</f>
        <v>2404928760</v>
      </c>
      <c r="G113" s="1">
        <f>F113-E113</f>
        <v>0</v>
      </c>
      <c r="H113" s="203" t="s">
        <v>146</v>
      </c>
      <c r="I113" s="204"/>
      <c r="J113" s="132">
        <f>E117</f>
        <v>237368511</v>
      </c>
      <c r="K113" s="99">
        <f>E117</f>
        <v>237368511</v>
      </c>
      <c r="L113" s="10"/>
      <c r="M113" s="1"/>
      <c r="N113" s="1"/>
      <c r="O113" s="1"/>
      <c r="P113" s="1"/>
      <c r="Q113" s="201"/>
    </row>
    <row r="114" spans="1:17" s="16" customFormat="1" ht="18" hidden="1" customHeight="1" x14ac:dyDescent="0.25">
      <c r="A114" s="86"/>
      <c r="B114" s="87"/>
      <c r="C114" s="87"/>
      <c r="D114" s="98" t="s">
        <v>169</v>
      </c>
      <c r="E114" s="95">
        <f>E89</f>
        <v>5866904</v>
      </c>
      <c r="F114" s="10"/>
      <c r="G114" s="1"/>
      <c r="H114" s="131"/>
      <c r="I114" s="132"/>
      <c r="J114" s="132"/>
      <c r="K114" s="117"/>
      <c r="L114" s="10"/>
      <c r="M114" s="1"/>
      <c r="N114" s="1"/>
      <c r="O114" s="1"/>
      <c r="P114" s="1"/>
      <c r="Q114" s="201"/>
    </row>
    <row r="115" spans="1:17" s="16" customFormat="1" ht="18" hidden="1" customHeight="1" x14ac:dyDescent="0.25">
      <c r="A115" s="86"/>
      <c r="B115" s="87"/>
      <c r="C115" s="87"/>
      <c r="D115" s="98" t="s">
        <v>170</v>
      </c>
      <c r="E115" s="95">
        <f>E113+E114</f>
        <v>2410795664</v>
      </c>
      <c r="F115" s="10">
        <f>E115-E85</f>
        <v>-551078300</v>
      </c>
      <c r="G115" s="1"/>
      <c r="H115" s="131"/>
      <c r="I115" s="132"/>
      <c r="J115" s="132"/>
      <c r="K115" s="117"/>
      <c r="L115" s="10"/>
      <c r="M115" s="1"/>
      <c r="N115" s="1"/>
      <c r="O115" s="1"/>
      <c r="P115" s="1"/>
      <c r="Q115" s="201"/>
    </row>
    <row r="116" spans="1:17" s="16" customFormat="1" ht="15" hidden="1" customHeight="1" x14ac:dyDescent="0.25">
      <c r="A116" s="86"/>
      <c r="B116" s="87"/>
      <c r="C116" s="87"/>
      <c r="D116" s="98" t="s">
        <v>154</v>
      </c>
      <c r="E116" s="95"/>
      <c r="F116" s="1"/>
      <c r="G116" s="1"/>
      <c r="H116" s="203" t="s">
        <v>160</v>
      </c>
      <c r="I116" s="204"/>
      <c r="J116" s="135">
        <f>5600000+2054092+300000</f>
        <v>7954092</v>
      </c>
      <c r="K116" s="135">
        <f>5600000+2054092+300000</f>
        <v>7954092</v>
      </c>
      <c r="L116" s="10">
        <f>K116</f>
        <v>7954092</v>
      </c>
      <c r="M116" s="1"/>
      <c r="N116" s="1"/>
      <c r="O116" s="1"/>
      <c r="P116" s="1"/>
      <c r="Q116" s="201"/>
    </row>
    <row r="117" spans="1:17" s="16" customFormat="1" ht="15.75" hidden="1" customHeight="1" thickBot="1" x14ac:dyDescent="0.3">
      <c r="A117" s="86"/>
      <c r="B117" s="87"/>
      <c r="C117" s="87"/>
      <c r="D117" s="118" t="s">
        <v>146</v>
      </c>
      <c r="E117" s="119">
        <f>E106-E113-E116</f>
        <v>237368511</v>
      </c>
      <c r="F117" s="1"/>
      <c r="G117" s="1"/>
      <c r="H117" s="199" t="s">
        <v>158</v>
      </c>
      <c r="I117" s="200"/>
      <c r="J117" s="135">
        <v>2322989</v>
      </c>
      <c r="K117" s="135">
        <v>2322989</v>
      </c>
      <c r="L117" s="10"/>
      <c r="M117" s="1"/>
      <c r="N117" s="1"/>
      <c r="O117" s="1"/>
      <c r="P117" s="1"/>
      <c r="Q117" s="201"/>
    </row>
    <row r="118" spans="1:17" s="16" customFormat="1" ht="15" hidden="1" customHeight="1" x14ac:dyDescent="0.25">
      <c r="A118" s="86"/>
      <c r="B118" s="87"/>
      <c r="C118" s="87"/>
      <c r="D118" s="88"/>
      <c r="E118" s="1"/>
      <c r="F118" s="1"/>
      <c r="G118" s="1"/>
      <c r="H118" s="203" t="s">
        <v>161</v>
      </c>
      <c r="I118" s="204"/>
      <c r="J118" s="135">
        <v>92214546</v>
      </c>
      <c r="K118" s="95">
        <v>92214546</v>
      </c>
      <c r="L118" s="10">
        <f>J118-J91</f>
        <v>30345837</v>
      </c>
      <c r="M118" s="1"/>
      <c r="N118" s="1"/>
      <c r="O118" s="1"/>
      <c r="P118" s="1"/>
      <c r="Q118" s="201"/>
    </row>
    <row r="119" spans="1:17" s="16" customFormat="1" hidden="1" x14ac:dyDescent="0.25">
      <c r="A119" s="86"/>
      <c r="B119" s="87"/>
      <c r="C119" s="87"/>
      <c r="D119" s="88"/>
      <c r="E119" s="1"/>
      <c r="F119" s="1"/>
      <c r="G119" s="1"/>
      <c r="H119" s="194" t="s">
        <v>156</v>
      </c>
      <c r="I119" s="195"/>
      <c r="J119" s="133">
        <f>J112+J113+J116+J117+J118</f>
        <v>449955668</v>
      </c>
      <c r="K119" s="102">
        <f>K112+K113+K116+K117+K118</f>
        <v>342519511</v>
      </c>
      <c r="L119" s="10">
        <f>J119-K119-J106-J107-J108-J109-J111-J117</f>
        <v>-2322989</v>
      </c>
      <c r="M119" s="1"/>
      <c r="N119" s="1"/>
      <c r="O119" s="1"/>
      <c r="P119" s="1"/>
      <c r="Q119" s="201"/>
    </row>
    <row r="120" spans="1:17" s="16" customFormat="1" hidden="1" x14ac:dyDescent="0.25">
      <c r="A120" s="86"/>
      <c r="B120" s="87"/>
      <c r="C120" s="87"/>
      <c r="D120" s="88"/>
      <c r="E120" s="1"/>
      <c r="F120" s="1"/>
      <c r="G120" s="1"/>
      <c r="H120" s="199" t="s">
        <v>157</v>
      </c>
      <c r="I120" s="200"/>
      <c r="J120" s="135">
        <v>2322989</v>
      </c>
      <c r="K120" s="135">
        <v>2322989</v>
      </c>
      <c r="L120" s="120"/>
      <c r="M120" s="1"/>
      <c r="N120" s="1"/>
      <c r="O120" s="1"/>
      <c r="P120" s="1"/>
      <c r="Q120" s="201"/>
    </row>
    <row r="121" spans="1:17" s="16" customFormat="1" hidden="1" x14ac:dyDescent="0.25">
      <c r="A121" s="86"/>
      <c r="B121" s="87"/>
      <c r="C121" s="87"/>
      <c r="D121" s="88"/>
      <c r="E121" s="1"/>
      <c r="F121" s="1"/>
      <c r="G121" s="1"/>
      <c r="H121" s="199" t="s">
        <v>159</v>
      </c>
      <c r="I121" s="200"/>
      <c r="J121" s="135">
        <v>3763568</v>
      </c>
      <c r="K121" s="95">
        <v>3763568</v>
      </c>
      <c r="L121" s="10"/>
      <c r="M121" s="1"/>
      <c r="N121" s="1"/>
      <c r="O121" s="1"/>
      <c r="P121" s="1"/>
      <c r="Q121" s="201"/>
    </row>
    <row r="122" spans="1:17" s="16" customFormat="1" hidden="1" x14ac:dyDescent="0.25">
      <c r="A122" s="86"/>
      <c r="B122" s="87"/>
      <c r="C122" s="87"/>
      <c r="D122" s="88"/>
      <c r="E122" s="1"/>
      <c r="F122" s="1"/>
      <c r="G122" s="1"/>
      <c r="H122" s="203" t="s">
        <v>162</v>
      </c>
      <c r="I122" s="204"/>
      <c r="J122" s="135">
        <f>J85</f>
        <v>530122347</v>
      </c>
      <c r="K122" s="95">
        <f>K85</f>
        <v>421395347</v>
      </c>
      <c r="L122" s="10"/>
      <c r="M122" s="1"/>
      <c r="N122" s="1"/>
      <c r="O122" s="1"/>
      <c r="P122" s="1"/>
      <c r="Q122" s="201"/>
    </row>
    <row r="123" spans="1:17" s="16" customFormat="1" hidden="1" x14ac:dyDescent="0.25">
      <c r="A123" s="86"/>
      <c r="B123" s="87"/>
      <c r="C123" s="87"/>
      <c r="D123" s="88"/>
      <c r="E123" s="1"/>
      <c r="F123" s="1"/>
      <c r="G123" s="1"/>
      <c r="H123" s="216" t="s">
        <v>166</v>
      </c>
      <c r="I123" s="217"/>
      <c r="J123" s="135">
        <v>37410</v>
      </c>
      <c r="K123" s="95"/>
      <c r="L123" s="10"/>
      <c r="M123" s="1"/>
      <c r="N123" s="1"/>
      <c r="O123" s="1"/>
      <c r="P123" s="1"/>
      <c r="Q123" s="201"/>
    </row>
    <row r="124" spans="1:17" s="16" customFormat="1" hidden="1" x14ac:dyDescent="0.25">
      <c r="A124" s="86"/>
      <c r="B124" s="87"/>
      <c r="C124" s="87"/>
      <c r="D124" s="88"/>
      <c r="E124" s="1"/>
      <c r="F124" s="1"/>
      <c r="G124" s="1"/>
      <c r="H124" s="194" t="s">
        <v>167</v>
      </c>
      <c r="I124" s="195"/>
      <c r="J124" s="103">
        <f>J120+J121+J122+J123</f>
        <v>536246314</v>
      </c>
      <c r="K124" s="103">
        <f>K120+K121+K122+K123</f>
        <v>427481904</v>
      </c>
      <c r="L124" s="10"/>
      <c r="M124" s="1"/>
      <c r="N124" s="1"/>
      <c r="O124" s="1"/>
      <c r="P124" s="1"/>
      <c r="Q124" s="201"/>
    </row>
    <row r="125" spans="1:17" s="16" customFormat="1" ht="15.75" hidden="1" thickBot="1" x14ac:dyDescent="0.3">
      <c r="A125" s="86"/>
      <c r="B125" s="87"/>
      <c r="C125" s="87"/>
      <c r="D125" s="88"/>
      <c r="E125" s="1"/>
      <c r="F125" s="1"/>
      <c r="G125" s="1"/>
      <c r="H125" s="207" t="s">
        <v>140</v>
      </c>
      <c r="I125" s="208"/>
      <c r="J125" s="130">
        <f>J119-J124</f>
        <v>-86290646</v>
      </c>
      <c r="K125" s="130">
        <f>K119-K124</f>
        <v>-84962393</v>
      </c>
      <c r="L125" s="10">
        <f>J125-K125</f>
        <v>-1328253</v>
      </c>
      <c r="M125" s="1"/>
      <c r="N125" s="1"/>
      <c r="O125" s="1"/>
      <c r="P125" s="1"/>
      <c r="Q125" s="201"/>
    </row>
    <row r="126" spans="1:17" s="16" customFormat="1" ht="32.25" customHeight="1" x14ac:dyDescent="0.25">
      <c r="A126" s="86"/>
      <c r="B126" s="87"/>
      <c r="C126" s="87"/>
      <c r="D126" s="88"/>
      <c r="E126" s="1"/>
      <c r="F126" s="1"/>
      <c r="G126" s="1"/>
      <c r="H126" s="1"/>
      <c r="I126" s="1"/>
      <c r="J126" s="1">
        <f>J106+J107+J108+J109+J110+J111+J113+J116+J117+J118-J120-J121-J85-J125-J123</f>
        <v>0</v>
      </c>
      <c r="K126" s="1">
        <f>K110+K113+K116+K118+K117-K120-K121-K85-K125</f>
        <v>0</v>
      </c>
      <c r="L126" s="1"/>
      <c r="M126" s="1"/>
      <c r="N126" s="1"/>
      <c r="O126" s="1"/>
      <c r="P126" s="1"/>
      <c r="Q126" s="201"/>
    </row>
    <row r="127" spans="1:17" s="16" customFormat="1" ht="24.75" customHeight="1" x14ac:dyDescent="0.25">
      <c r="A127" s="86"/>
      <c r="B127" s="87"/>
      <c r="C127" s="87"/>
      <c r="D127" s="8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01"/>
    </row>
    <row r="128" spans="1:17" s="16" customFormat="1" ht="19.5" customHeight="1" x14ac:dyDescent="0.25">
      <c r="A128" s="86"/>
      <c r="B128" s="87"/>
      <c r="C128" s="87"/>
      <c r="D128" s="88"/>
      <c r="E128" s="1"/>
      <c r="F128" s="1"/>
      <c r="G128" s="1"/>
      <c r="H128" s="1"/>
      <c r="I128" s="1"/>
      <c r="J128" s="1"/>
      <c r="K128" s="125"/>
      <c r="L128" s="1"/>
      <c r="M128" s="1"/>
      <c r="N128" s="1"/>
      <c r="O128" s="1"/>
      <c r="P128" s="1"/>
      <c r="Q128" s="201"/>
    </row>
    <row r="129" spans="1:16384" s="16" customFormat="1" ht="49.5" customHeight="1" x14ac:dyDescent="0.45">
      <c r="A129" s="197" t="s">
        <v>187</v>
      </c>
      <c r="B129" s="197"/>
      <c r="C129" s="197"/>
      <c r="D129" s="197"/>
      <c r="E129" s="184"/>
      <c r="F129" s="184"/>
      <c r="G129" s="185"/>
      <c r="H129" s="185"/>
      <c r="I129" s="185"/>
      <c r="J129" s="185"/>
      <c r="K129" s="185"/>
      <c r="L129" s="198" t="s">
        <v>186</v>
      </c>
      <c r="M129" s="198"/>
      <c r="N129" s="198"/>
      <c r="P129" s="1"/>
      <c r="Q129" s="201"/>
    </row>
    <row r="130" spans="1:16384" s="16" customFormat="1" ht="16.5" customHeight="1" x14ac:dyDescent="0.45">
      <c r="A130" s="197"/>
      <c r="B130" s="197"/>
      <c r="C130" s="197"/>
      <c r="D130" s="197"/>
      <c r="E130" s="185"/>
      <c r="F130" s="185"/>
      <c r="G130" s="185"/>
      <c r="H130" s="185"/>
      <c r="I130" s="185"/>
      <c r="J130" s="185"/>
      <c r="K130" s="185"/>
      <c r="L130" s="185"/>
      <c r="M130" s="185"/>
      <c r="N130" s="1"/>
      <c r="O130" s="1"/>
      <c r="P130" s="1"/>
      <c r="Q130" s="201"/>
    </row>
    <row r="131" spans="1:16384" s="16" customFormat="1" ht="31.5" customHeight="1" x14ac:dyDescent="0.55000000000000004">
      <c r="A131" s="78"/>
      <c r="B131" s="79"/>
      <c r="C131" s="80"/>
      <c r="D131" s="81"/>
      <c r="E131" s="9"/>
      <c r="F131" s="8"/>
      <c r="G131" s="81"/>
      <c r="H131" s="81"/>
      <c r="I131" s="81"/>
      <c r="J131" s="1"/>
      <c r="K131" s="1"/>
      <c r="L131" s="1"/>
      <c r="M131" s="81"/>
      <c r="N131" s="81"/>
      <c r="O131" s="83"/>
      <c r="P131" s="1"/>
      <c r="Q131" s="201"/>
    </row>
    <row r="132" spans="1:16384" s="105" customFormat="1" ht="30" customHeight="1" x14ac:dyDescent="0.5">
      <c r="A132" s="86"/>
      <c r="B132" s="87"/>
      <c r="C132" s="87"/>
      <c r="D132" s="88"/>
      <c r="E132" s="9"/>
      <c r="F132" s="8"/>
      <c r="G132" s="1"/>
      <c r="H132" s="1"/>
      <c r="I132" s="1"/>
      <c r="J132" s="126"/>
      <c r="K132" s="1"/>
      <c r="L132" s="1"/>
      <c r="M132" s="1"/>
      <c r="N132" s="1"/>
      <c r="O132" s="1"/>
      <c r="P132" s="83"/>
      <c r="Q132" s="201"/>
      <c r="R132" s="122"/>
    </row>
    <row r="133" spans="1:16384" s="105" customFormat="1" ht="31.5" x14ac:dyDescent="0.45">
      <c r="A133" s="106"/>
      <c r="B133" s="106"/>
      <c r="C133" s="106"/>
      <c r="D133" s="106"/>
      <c r="E133" s="9"/>
      <c r="F133" s="8"/>
      <c r="G133" s="107"/>
      <c r="H133" s="107"/>
      <c r="I133" s="107"/>
      <c r="J133" s="1"/>
      <c r="K133" s="1"/>
      <c r="L133" s="1"/>
      <c r="M133" s="107"/>
      <c r="N133" s="107"/>
      <c r="O133" s="107"/>
      <c r="P133" s="1"/>
      <c r="Q133" s="201"/>
    </row>
    <row r="134" spans="1:16384" s="105" customFormat="1" ht="15.75" x14ac:dyDescent="0.25">
      <c r="A134" s="123"/>
      <c r="B134" s="123"/>
      <c r="C134" s="123"/>
      <c r="D134" s="123"/>
      <c r="E134" s="123"/>
      <c r="F134" s="123"/>
      <c r="G134" s="1"/>
      <c r="H134" s="186"/>
      <c r="I134" s="123"/>
      <c r="J134" s="187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3"/>
      <c r="EF134" s="123"/>
      <c r="EG134" s="123"/>
      <c r="EH134" s="123"/>
      <c r="EI134" s="123"/>
      <c r="EJ134" s="123"/>
      <c r="EK134" s="123"/>
      <c r="EL134" s="123"/>
      <c r="EM134" s="123"/>
      <c r="EN134" s="123"/>
      <c r="EO134" s="123"/>
      <c r="EP134" s="123"/>
      <c r="EQ134" s="123"/>
      <c r="ER134" s="123"/>
      <c r="ES134" s="123"/>
      <c r="ET134" s="123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3"/>
      <c r="FK134" s="123"/>
      <c r="FL134" s="123"/>
      <c r="FM134" s="123"/>
      <c r="FN134" s="123"/>
      <c r="FO134" s="123"/>
      <c r="FP134" s="123"/>
      <c r="FQ134" s="123"/>
      <c r="FR134" s="123"/>
      <c r="FS134" s="123"/>
      <c r="FT134" s="123"/>
      <c r="FU134" s="123"/>
      <c r="FV134" s="123"/>
      <c r="FW134" s="123"/>
      <c r="FX134" s="123"/>
      <c r="FY134" s="123"/>
      <c r="FZ134" s="123"/>
      <c r="GA134" s="123"/>
      <c r="GB134" s="123"/>
      <c r="GC134" s="123"/>
      <c r="GD134" s="123"/>
      <c r="GE134" s="123"/>
      <c r="GF134" s="123"/>
      <c r="GG134" s="123"/>
      <c r="GH134" s="123"/>
      <c r="GI134" s="123"/>
      <c r="GJ134" s="123"/>
      <c r="GK134" s="123"/>
      <c r="GL134" s="123"/>
      <c r="GM134" s="123"/>
      <c r="GN134" s="123"/>
      <c r="GO134" s="123"/>
      <c r="GP134" s="123"/>
      <c r="GQ134" s="123"/>
      <c r="GR134" s="123"/>
      <c r="GS134" s="123"/>
      <c r="GT134" s="123"/>
      <c r="GU134" s="123"/>
      <c r="GV134" s="123"/>
      <c r="GW134" s="123"/>
      <c r="GX134" s="123"/>
      <c r="GY134" s="123"/>
      <c r="GZ134" s="123"/>
      <c r="HA134" s="123"/>
      <c r="HB134" s="123"/>
      <c r="HC134" s="123"/>
      <c r="HD134" s="123"/>
      <c r="HE134" s="123"/>
      <c r="HF134" s="123"/>
      <c r="HG134" s="123"/>
      <c r="HH134" s="123"/>
      <c r="HI134" s="123"/>
      <c r="HJ134" s="123"/>
      <c r="HK134" s="123"/>
      <c r="HL134" s="123"/>
      <c r="HM134" s="123"/>
      <c r="HN134" s="123"/>
      <c r="HO134" s="123"/>
      <c r="HP134" s="123"/>
      <c r="HQ134" s="123"/>
      <c r="HR134" s="123"/>
      <c r="HS134" s="123"/>
      <c r="HT134" s="123"/>
      <c r="HU134" s="123"/>
      <c r="HV134" s="123"/>
      <c r="HW134" s="123"/>
      <c r="HX134" s="123"/>
      <c r="HY134" s="123"/>
      <c r="HZ134" s="123"/>
      <c r="IA134" s="123"/>
      <c r="IB134" s="123"/>
      <c r="IC134" s="123"/>
      <c r="ID134" s="123"/>
      <c r="IE134" s="123"/>
      <c r="IF134" s="123"/>
      <c r="IG134" s="123"/>
      <c r="IH134" s="123"/>
      <c r="II134" s="123"/>
      <c r="IJ134" s="123"/>
      <c r="IK134" s="123"/>
      <c r="IL134" s="123"/>
      <c r="IM134" s="123"/>
      <c r="IN134" s="123"/>
      <c r="IO134" s="123"/>
      <c r="IP134" s="123"/>
      <c r="IQ134" s="123"/>
      <c r="IR134" s="123"/>
      <c r="IS134" s="123"/>
      <c r="IT134" s="123"/>
      <c r="IU134" s="123"/>
      <c r="IV134" s="123"/>
      <c r="IW134" s="123"/>
      <c r="IX134" s="123"/>
      <c r="IY134" s="123"/>
      <c r="IZ134" s="123"/>
      <c r="JA134" s="123"/>
      <c r="JB134" s="123"/>
      <c r="JC134" s="123"/>
      <c r="JD134" s="123"/>
      <c r="JE134" s="123"/>
      <c r="JF134" s="123"/>
      <c r="JG134" s="123"/>
      <c r="JH134" s="123"/>
      <c r="JI134" s="123"/>
      <c r="JJ134" s="123"/>
      <c r="JK134" s="123"/>
      <c r="JL134" s="123"/>
      <c r="JM134" s="123"/>
      <c r="JN134" s="123"/>
      <c r="JO134" s="123"/>
      <c r="JP134" s="123"/>
      <c r="JQ134" s="123"/>
      <c r="JR134" s="123"/>
      <c r="JS134" s="123"/>
      <c r="JT134" s="123"/>
      <c r="JU134" s="123"/>
      <c r="JV134" s="123"/>
      <c r="JW134" s="123"/>
      <c r="JX134" s="123"/>
      <c r="JY134" s="123"/>
      <c r="JZ134" s="123"/>
      <c r="KA134" s="123"/>
      <c r="KB134" s="123"/>
      <c r="KC134" s="123"/>
      <c r="KD134" s="123"/>
      <c r="KE134" s="123"/>
      <c r="KF134" s="123"/>
      <c r="KG134" s="123"/>
      <c r="KH134" s="123"/>
      <c r="KI134" s="123"/>
      <c r="KJ134" s="123"/>
      <c r="KK134" s="123"/>
      <c r="KL134" s="123"/>
      <c r="KM134" s="123"/>
      <c r="KN134" s="123"/>
      <c r="KO134" s="123"/>
      <c r="KP134" s="123"/>
      <c r="KQ134" s="123"/>
      <c r="KR134" s="123"/>
      <c r="KS134" s="123"/>
      <c r="KT134" s="123"/>
      <c r="KU134" s="123"/>
      <c r="KV134" s="123"/>
      <c r="KW134" s="123"/>
      <c r="KX134" s="123"/>
      <c r="KY134" s="123"/>
      <c r="KZ134" s="123"/>
      <c r="LA134" s="123"/>
      <c r="LB134" s="123"/>
      <c r="LC134" s="123"/>
      <c r="LD134" s="123"/>
      <c r="LE134" s="123"/>
      <c r="LF134" s="123"/>
      <c r="LG134" s="123"/>
      <c r="LH134" s="123"/>
      <c r="LI134" s="123"/>
      <c r="LJ134" s="123"/>
      <c r="LK134" s="123"/>
      <c r="LL134" s="123"/>
      <c r="LM134" s="123"/>
      <c r="LN134" s="123"/>
      <c r="LO134" s="123"/>
      <c r="LP134" s="123"/>
      <c r="LQ134" s="123"/>
      <c r="LR134" s="123"/>
      <c r="LS134" s="123"/>
      <c r="LT134" s="123"/>
      <c r="LU134" s="123"/>
      <c r="LV134" s="123"/>
      <c r="LW134" s="123"/>
      <c r="LX134" s="123"/>
      <c r="LY134" s="123"/>
      <c r="LZ134" s="123"/>
      <c r="MA134" s="123"/>
      <c r="MB134" s="123"/>
      <c r="MC134" s="123"/>
      <c r="MD134" s="123"/>
      <c r="ME134" s="123"/>
      <c r="MF134" s="123"/>
      <c r="MG134" s="123"/>
      <c r="MH134" s="123"/>
      <c r="MI134" s="123"/>
      <c r="MJ134" s="123"/>
      <c r="MK134" s="123"/>
      <c r="ML134" s="123"/>
      <c r="MM134" s="123"/>
      <c r="MN134" s="123"/>
      <c r="MO134" s="123"/>
      <c r="MP134" s="123"/>
      <c r="MQ134" s="123"/>
      <c r="MR134" s="123"/>
      <c r="MS134" s="123"/>
      <c r="MT134" s="123"/>
      <c r="MU134" s="123"/>
      <c r="MV134" s="123"/>
      <c r="MW134" s="123"/>
      <c r="MX134" s="123"/>
      <c r="MY134" s="123"/>
      <c r="MZ134" s="123"/>
      <c r="NA134" s="123"/>
      <c r="NB134" s="123"/>
      <c r="NC134" s="123"/>
      <c r="ND134" s="123"/>
      <c r="NE134" s="123"/>
      <c r="NF134" s="123"/>
      <c r="NG134" s="123"/>
      <c r="NH134" s="123"/>
      <c r="NI134" s="123"/>
      <c r="NJ134" s="123"/>
      <c r="NK134" s="123"/>
      <c r="NL134" s="123"/>
      <c r="NM134" s="123"/>
      <c r="NN134" s="123"/>
      <c r="NO134" s="123"/>
      <c r="NP134" s="123"/>
      <c r="NQ134" s="123"/>
      <c r="NR134" s="123"/>
      <c r="NS134" s="123"/>
      <c r="NT134" s="123"/>
      <c r="NU134" s="123"/>
      <c r="NV134" s="123"/>
      <c r="NW134" s="123"/>
      <c r="NX134" s="123"/>
      <c r="NY134" s="123"/>
      <c r="NZ134" s="123"/>
      <c r="OA134" s="123"/>
      <c r="OB134" s="123"/>
      <c r="OC134" s="123"/>
      <c r="OD134" s="123"/>
      <c r="OE134" s="123"/>
      <c r="OF134" s="123"/>
      <c r="OG134" s="123"/>
      <c r="OH134" s="123"/>
      <c r="OI134" s="123"/>
      <c r="OJ134" s="123"/>
      <c r="OK134" s="123"/>
      <c r="OL134" s="123"/>
      <c r="OM134" s="123"/>
      <c r="ON134" s="123"/>
      <c r="OO134" s="123"/>
      <c r="OP134" s="123"/>
      <c r="OQ134" s="123"/>
      <c r="OR134" s="123"/>
      <c r="OS134" s="123"/>
      <c r="OT134" s="123"/>
      <c r="OU134" s="123"/>
      <c r="OV134" s="123"/>
      <c r="OW134" s="123"/>
      <c r="OX134" s="123"/>
      <c r="OY134" s="123"/>
      <c r="OZ134" s="123"/>
      <c r="PA134" s="123"/>
      <c r="PB134" s="123"/>
      <c r="PC134" s="123"/>
      <c r="PD134" s="123"/>
      <c r="PE134" s="123"/>
      <c r="PF134" s="123"/>
      <c r="PG134" s="123"/>
      <c r="PH134" s="123"/>
      <c r="PI134" s="123"/>
      <c r="PJ134" s="123"/>
      <c r="PK134" s="123"/>
      <c r="PL134" s="123"/>
      <c r="PM134" s="123"/>
      <c r="PN134" s="123"/>
      <c r="PO134" s="123"/>
      <c r="PP134" s="123"/>
      <c r="PQ134" s="123"/>
      <c r="PR134" s="123"/>
      <c r="PS134" s="123"/>
      <c r="PT134" s="123"/>
      <c r="PU134" s="123"/>
      <c r="PV134" s="123"/>
      <c r="PW134" s="123"/>
      <c r="PX134" s="123"/>
      <c r="PY134" s="123"/>
      <c r="PZ134" s="123"/>
      <c r="QA134" s="123"/>
      <c r="QB134" s="123"/>
      <c r="QC134" s="123"/>
      <c r="QD134" s="123"/>
      <c r="QE134" s="123"/>
      <c r="QF134" s="123"/>
      <c r="QG134" s="123"/>
      <c r="QH134" s="123"/>
      <c r="QI134" s="123"/>
      <c r="QJ134" s="123"/>
      <c r="QK134" s="123"/>
      <c r="QL134" s="123"/>
      <c r="QM134" s="123"/>
      <c r="QN134" s="123"/>
      <c r="QO134" s="123"/>
      <c r="QP134" s="123"/>
      <c r="QQ134" s="123"/>
      <c r="QR134" s="123"/>
      <c r="QS134" s="123"/>
      <c r="QT134" s="123"/>
      <c r="QU134" s="123"/>
      <c r="QV134" s="123"/>
      <c r="QW134" s="123"/>
      <c r="QX134" s="123"/>
      <c r="QY134" s="123"/>
      <c r="QZ134" s="123"/>
      <c r="RA134" s="123"/>
      <c r="RB134" s="123"/>
      <c r="RC134" s="123"/>
      <c r="RD134" s="123"/>
      <c r="RE134" s="123"/>
      <c r="RF134" s="123"/>
      <c r="RG134" s="123"/>
      <c r="RH134" s="123"/>
      <c r="RI134" s="123"/>
      <c r="RJ134" s="123"/>
      <c r="RK134" s="123"/>
      <c r="RL134" s="123"/>
      <c r="RM134" s="123"/>
      <c r="RN134" s="123"/>
      <c r="RO134" s="123"/>
      <c r="RP134" s="123"/>
      <c r="RQ134" s="123"/>
      <c r="RR134" s="123"/>
      <c r="RS134" s="123"/>
      <c r="RT134" s="123"/>
      <c r="RU134" s="123"/>
      <c r="RV134" s="123"/>
      <c r="RW134" s="123"/>
      <c r="RX134" s="123"/>
      <c r="RY134" s="123"/>
      <c r="RZ134" s="123"/>
      <c r="SA134" s="123"/>
      <c r="SB134" s="123"/>
      <c r="SC134" s="123"/>
      <c r="SD134" s="123"/>
      <c r="SE134" s="123"/>
      <c r="SF134" s="123"/>
      <c r="SG134" s="123"/>
      <c r="SH134" s="123"/>
      <c r="SI134" s="123"/>
      <c r="SJ134" s="123"/>
      <c r="SK134" s="123"/>
      <c r="SL134" s="123"/>
      <c r="SM134" s="123"/>
      <c r="SN134" s="123"/>
      <c r="SO134" s="123"/>
      <c r="SP134" s="123"/>
      <c r="SQ134" s="123"/>
      <c r="SR134" s="123"/>
      <c r="SS134" s="123"/>
      <c r="ST134" s="123"/>
      <c r="SU134" s="123"/>
      <c r="SV134" s="123"/>
      <c r="SW134" s="123"/>
      <c r="SX134" s="123"/>
      <c r="SY134" s="123"/>
      <c r="SZ134" s="123"/>
      <c r="TA134" s="123"/>
      <c r="TB134" s="123"/>
      <c r="TC134" s="123"/>
      <c r="TD134" s="123"/>
      <c r="TE134" s="123"/>
      <c r="TF134" s="123"/>
      <c r="TG134" s="123"/>
      <c r="TH134" s="123"/>
      <c r="TI134" s="123"/>
      <c r="TJ134" s="123"/>
      <c r="TK134" s="123"/>
      <c r="TL134" s="123"/>
      <c r="TM134" s="123"/>
      <c r="TN134" s="123"/>
      <c r="TO134" s="123"/>
      <c r="TP134" s="123"/>
      <c r="TQ134" s="123"/>
      <c r="TR134" s="123"/>
      <c r="TS134" s="123"/>
      <c r="TT134" s="123"/>
      <c r="TU134" s="123"/>
      <c r="TV134" s="123"/>
      <c r="TW134" s="123"/>
      <c r="TX134" s="123"/>
      <c r="TY134" s="123"/>
      <c r="TZ134" s="123"/>
      <c r="UA134" s="123"/>
      <c r="UB134" s="123"/>
      <c r="UC134" s="123"/>
      <c r="UD134" s="123"/>
      <c r="UE134" s="123"/>
      <c r="UF134" s="123"/>
      <c r="UG134" s="123"/>
      <c r="UH134" s="123"/>
      <c r="UI134" s="123"/>
      <c r="UJ134" s="123"/>
      <c r="UK134" s="123"/>
      <c r="UL134" s="123"/>
      <c r="UM134" s="123"/>
      <c r="UN134" s="123"/>
      <c r="UO134" s="123"/>
      <c r="UP134" s="123"/>
      <c r="UQ134" s="123"/>
      <c r="UR134" s="123"/>
      <c r="US134" s="123"/>
      <c r="UT134" s="123"/>
      <c r="UU134" s="123"/>
      <c r="UV134" s="123"/>
      <c r="UW134" s="123"/>
      <c r="UX134" s="123"/>
      <c r="UY134" s="123"/>
      <c r="UZ134" s="123"/>
      <c r="VA134" s="123"/>
      <c r="VB134" s="123"/>
      <c r="VC134" s="123"/>
      <c r="VD134" s="123"/>
      <c r="VE134" s="123"/>
      <c r="VF134" s="123"/>
      <c r="VG134" s="123"/>
      <c r="VH134" s="123"/>
      <c r="VI134" s="123"/>
      <c r="VJ134" s="123"/>
      <c r="VK134" s="123"/>
      <c r="VL134" s="123"/>
      <c r="VM134" s="123"/>
      <c r="VN134" s="123"/>
      <c r="VO134" s="123"/>
      <c r="VP134" s="123"/>
      <c r="VQ134" s="123"/>
      <c r="VR134" s="123"/>
      <c r="VS134" s="123"/>
      <c r="VT134" s="123"/>
      <c r="VU134" s="123"/>
      <c r="VV134" s="123"/>
      <c r="VW134" s="123"/>
      <c r="VX134" s="123"/>
      <c r="VY134" s="123"/>
      <c r="VZ134" s="123"/>
      <c r="WA134" s="123"/>
      <c r="WB134" s="123"/>
      <c r="WC134" s="123"/>
      <c r="WD134" s="123"/>
      <c r="WE134" s="123"/>
      <c r="WF134" s="123"/>
      <c r="WG134" s="123"/>
      <c r="WH134" s="123"/>
      <c r="WI134" s="123"/>
      <c r="WJ134" s="123"/>
      <c r="WK134" s="123"/>
      <c r="WL134" s="123"/>
      <c r="WM134" s="123"/>
      <c r="WN134" s="123"/>
      <c r="WO134" s="123"/>
      <c r="WP134" s="123"/>
      <c r="WQ134" s="123"/>
      <c r="WR134" s="123"/>
      <c r="WS134" s="123"/>
      <c r="WT134" s="123"/>
      <c r="WU134" s="123"/>
      <c r="WV134" s="123"/>
      <c r="WW134" s="123"/>
      <c r="WX134" s="123"/>
      <c r="WY134" s="123"/>
      <c r="WZ134" s="123"/>
      <c r="XA134" s="123"/>
      <c r="XB134" s="123"/>
      <c r="XC134" s="123"/>
      <c r="XD134" s="123"/>
      <c r="XE134" s="123"/>
      <c r="XF134" s="123"/>
      <c r="XG134" s="123"/>
      <c r="XH134" s="123"/>
      <c r="XI134" s="123"/>
      <c r="XJ134" s="123"/>
      <c r="XK134" s="123"/>
      <c r="XL134" s="123"/>
      <c r="XM134" s="123"/>
      <c r="XN134" s="123"/>
      <c r="XO134" s="123"/>
      <c r="XP134" s="123"/>
      <c r="XQ134" s="123"/>
      <c r="XR134" s="123"/>
      <c r="XS134" s="123"/>
      <c r="XT134" s="123"/>
      <c r="XU134" s="123"/>
      <c r="XV134" s="123"/>
      <c r="XW134" s="123"/>
      <c r="XX134" s="123"/>
      <c r="XY134" s="123"/>
      <c r="XZ134" s="123"/>
      <c r="YA134" s="123"/>
      <c r="YB134" s="123"/>
      <c r="YC134" s="123"/>
      <c r="YD134" s="123"/>
      <c r="YE134" s="123"/>
      <c r="YF134" s="123"/>
      <c r="YG134" s="123"/>
      <c r="YH134" s="123"/>
      <c r="YI134" s="123"/>
      <c r="YJ134" s="123"/>
      <c r="YK134" s="123"/>
      <c r="YL134" s="123"/>
      <c r="YM134" s="123"/>
      <c r="YN134" s="123"/>
      <c r="YO134" s="123"/>
      <c r="YP134" s="123"/>
      <c r="YQ134" s="123"/>
      <c r="YR134" s="123"/>
      <c r="YS134" s="123"/>
      <c r="YT134" s="123"/>
      <c r="YU134" s="123"/>
      <c r="YV134" s="123"/>
      <c r="YW134" s="123"/>
      <c r="YX134" s="123"/>
      <c r="YY134" s="123"/>
      <c r="YZ134" s="123"/>
      <c r="ZA134" s="123"/>
      <c r="ZB134" s="123"/>
      <c r="ZC134" s="123"/>
      <c r="ZD134" s="123"/>
      <c r="ZE134" s="123"/>
      <c r="ZF134" s="123"/>
      <c r="ZG134" s="123"/>
      <c r="ZH134" s="123"/>
      <c r="ZI134" s="123"/>
      <c r="ZJ134" s="123"/>
      <c r="ZK134" s="123"/>
      <c r="ZL134" s="123"/>
      <c r="ZM134" s="123"/>
      <c r="ZN134" s="123"/>
      <c r="ZO134" s="123"/>
      <c r="ZP134" s="123"/>
      <c r="ZQ134" s="123"/>
      <c r="ZR134" s="123"/>
      <c r="ZS134" s="123"/>
      <c r="ZT134" s="123"/>
      <c r="ZU134" s="123"/>
      <c r="ZV134" s="123"/>
      <c r="ZW134" s="123"/>
      <c r="ZX134" s="123"/>
      <c r="ZY134" s="123"/>
      <c r="ZZ134" s="123"/>
      <c r="AAA134" s="123"/>
      <c r="AAB134" s="123"/>
      <c r="AAC134" s="123"/>
      <c r="AAD134" s="123"/>
      <c r="AAE134" s="123"/>
      <c r="AAF134" s="123"/>
      <c r="AAG134" s="123"/>
      <c r="AAH134" s="123"/>
      <c r="AAI134" s="123"/>
      <c r="AAJ134" s="123"/>
      <c r="AAK134" s="123"/>
      <c r="AAL134" s="123"/>
      <c r="AAM134" s="123"/>
      <c r="AAN134" s="123"/>
      <c r="AAO134" s="123"/>
      <c r="AAP134" s="123"/>
      <c r="AAQ134" s="123"/>
      <c r="AAR134" s="123"/>
      <c r="AAS134" s="123"/>
      <c r="AAT134" s="123"/>
      <c r="AAU134" s="123"/>
      <c r="AAV134" s="123"/>
      <c r="AAW134" s="123"/>
      <c r="AAX134" s="123"/>
      <c r="AAY134" s="123"/>
      <c r="AAZ134" s="123"/>
      <c r="ABA134" s="123"/>
      <c r="ABB134" s="123"/>
      <c r="ABC134" s="123"/>
      <c r="ABD134" s="123"/>
      <c r="ABE134" s="123"/>
      <c r="ABF134" s="123"/>
      <c r="ABG134" s="123"/>
      <c r="ABH134" s="123"/>
      <c r="ABI134" s="123"/>
      <c r="ABJ134" s="123"/>
      <c r="ABK134" s="123"/>
      <c r="ABL134" s="123"/>
      <c r="ABM134" s="123"/>
      <c r="ABN134" s="123"/>
      <c r="ABO134" s="123"/>
      <c r="ABP134" s="123"/>
      <c r="ABQ134" s="123"/>
      <c r="ABR134" s="123"/>
      <c r="ABS134" s="123"/>
      <c r="ABT134" s="123"/>
      <c r="ABU134" s="123"/>
      <c r="ABV134" s="123"/>
      <c r="ABW134" s="123"/>
      <c r="ABX134" s="123"/>
      <c r="ABY134" s="123"/>
      <c r="ABZ134" s="123"/>
      <c r="ACA134" s="123"/>
      <c r="ACB134" s="123"/>
      <c r="ACC134" s="123"/>
      <c r="ACD134" s="123"/>
      <c r="ACE134" s="123"/>
      <c r="ACF134" s="123"/>
      <c r="ACG134" s="123"/>
      <c r="ACH134" s="123"/>
      <c r="ACI134" s="123"/>
      <c r="ACJ134" s="123"/>
      <c r="ACK134" s="123"/>
      <c r="ACL134" s="123"/>
      <c r="ACM134" s="123"/>
      <c r="ACN134" s="123"/>
      <c r="ACO134" s="123"/>
      <c r="ACP134" s="123"/>
      <c r="ACQ134" s="123"/>
      <c r="ACR134" s="123"/>
      <c r="ACS134" s="123"/>
      <c r="ACT134" s="123"/>
      <c r="ACU134" s="123"/>
      <c r="ACV134" s="123"/>
      <c r="ACW134" s="123"/>
      <c r="ACX134" s="123"/>
      <c r="ACY134" s="123"/>
      <c r="ACZ134" s="123"/>
      <c r="ADA134" s="123"/>
      <c r="ADB134" s="123"/>
      <c r="ADC134" s="123"/>
      <c r="ADD134" s="123"/>
      <c r="ADE134" s="123"/>
      <c r="ADF134" s="123"/>
      <c r="ADG134" s="123"/>
      <c r="ADH134" s="123"/>
      <c r="ADI134" s="123"/>
      <c r="ADJ134" s="123"/>
      <c r="ADK134" s="123"/>
      <c r="ADL134" s="123"/>
      <c r="ADM134" s="123"/>
      <c r="ADN134" s="123"/>
      <c r="ADO134" s="123"/>
      <c r="ADP134" s="123"/>
      <c r="ADQ134" s="123"/>
      <c r="ADR134" s="123"/>
      <c r="ADS134" s="123"/>
      <c r="ADT134" s="123"/>
      <c r="ADU134" s="123"/>
      <c r="ADV134" s="123"/>
      <c r="ADW134" s="123"/>
      <c r="ADX134" s="123"/>
      <c r="ADY134" s="123"/>
      <c r="ADZ134" s="123"/>
      <c r="AEA134" s="123"/>
      <c r="AEB134" s="123"/>
      <c r="AEC134" s="123"/>
      <c r="AED134" s="123"/>
      <c r="AEE134" s="123"/>
      <c r="AEF134" s="123"/>
      <c r="AEG134" s="123"/>
      <c r="AEH134" s="123"/>
      <c r="AEI134" s="123"/>
      <c r="AEJ134" s="123"/>
      <c r="AEK134" s="123"/>
      <c r="AEL134" s="123"/>
      <c r="AEM134" s="123"/>
      <c r="AEN134" s="123"/>
      <c r="AEO134" s="123"/>
      <c r="AEP134" s="123"/>
      <c r="AEQ134" s="123"/>
      <c r="AER134" s="123"/>
      <c r="AES134" s="123"/>
      <c r="AET134" s="123"/>
      <c r="AEU134" s="123"/>
      <c r="AEV134" s="123"/>
      <c r="AEW134" s="123"/>
      <c r="AEX134" s="123"/>
      <c r="AEY134" s="123"/>
      <c r="AEZ134" s="123"/>
      <c r="AFA134" s="123"/>
      <c r="AFB134" s="123"/>
      <c r="AFC134" s="123"/>
      <c r="AFD134" s="123"/>
      <c r="AFE134" s="123"/>
      <c r="AFF134" s="123"/>
      <c r="AFG134" s="123"/>
      <c r="AFH134" s="123"/>
      <c r="AFI134" s="123"/>
      <c r="AFJ134" s="123"/>
      <c r="AFK134" s="123"/>
      <c r="AFL134" s="123"/>
      <c r="AFM134" s="123"/>
      <c r="AFN134" s="123"/>
      <c r="AFO134" s="123"/>
      <c r="AFP134" s="123"/>
      <c r="AFQ134" s="123"/>
      <c r="AFR134" s="123"/>
      <c r="AFS134" s="123"/>
      <c r="AFT134" s="123"/>
      <c r="AFU134" s="123"/>
      <c r="AFV134" s="123"/>
      <c r="AFW134" s="123"/>
      <c r="AFX134" s="123"/>
      <c r="AFY134" s="123"/>
      <c r="AFZ134" s="123"/>
      <c r="AGA134" s="123"/>
      <c r="AGB134" s="123"/>
      <c r="AGC134" s="123"/>
      <c r="AGD134" s="123"/>
      <c r="AGE134" s="123"/>
      <c r="AGF134" s="123"/>
      <c r="AGG134" s="123"/>
      <c r="AGH134" s="123"/>
      <c r="AGI134" s="123"/>
      <c r="AGJ134" s="123"/>
      <c r="AGK134" s="123"/>
      <c r="AGL134" s="123"/>
      <c r="AGM134" s="123"/>
      <c r="AGN134" s="123"/>
      <c r="AGO134" s="123"/>
      <c r="AGP134" s="123"/>
      <c r="AGQ134" s="123"/>
      <c r="AGR134" s="123"/>
      <c r="AGS134" s="123"/>
      <c r="AGT134" s="123"/>
      <c r="AGU134" s="123"/>
      <c r="AGV134" s="123"/>
      <c r="AGW134" s="123"/>
      <c r="AGX134" s="123"/>
      <c r="AGY134" s="123"/>
      <c r="AGZ134" s="123"/>
      <c r="AHA134" s="123"/>
      <c r="AHB134" s="123"/>
      <c r="AHC134" s="123"/>
      <c r="AHD134" s="123"/>
      <c r="AHE134" s="123"/>
      <c r="AHF134" s="123"/>
      <c r="AHG134" s="123"/>
      <c r="AHH134" s="123"/>
      <c r="AHI134" s="123"/>
      <c r="AHJ134" s="123"/>
      <c r="AHK134" s="123"/>
      <c r="AHL134" s="123"/>
      <c r="AHM134" s="123"/>
      <c r="AHN134" s="123"/>
      <c r="AHO134" s="123"/>
      <c r="AHP134" s="123"/>
      <c r="AHQ134" s="123"/>
      <c r="AHR134" s="123"/>
      <c r="AHS134" s="123"/>
      <c r="AHT134" s="123"/>
      <c r="AHU134" s="123"/>
      <c r="AHV134" s="123"/>
      <c r="AHW134" s="123"/>
      <c r="AHX134" s="123"/>
      <c r="AHY134" s="123"/>
      <c r="AHZ134" s="123"/>
      <c r="AIA134" s="123"/>
      <c r="AIB134" s="123"/>
      <c r="AIC134" s="123"/>
      <c r="AID134" s="123"/>
      <c r="AIE134" s="123"/>
      <c r="AIF134" s="123"/>
      <c r="AIG134" s="123"/>
      <c r="AIH134" s="123"/>
      <c r="AII134" s="123"/>
      <c r="AIJ134" s="123"/>
      <c r="AIK134" s="123"/>
      <c r="AIL134" s="123"/>
      <c r="AIM134" s="123"/>
      <c r="AIN134" s="123"/>
      <c r="AIO134" s="123"/>
      <c r="AIP134" s="123"/>
      <c r="AIQ134" s="123"/>
      <c r="AIR134" s="123"/>
      <c r="AIS134" s="123"/>
      <c r="AIT134" s="123"/>
      <c r="AIU134" s="123"/>
      <c r="AIV134" s="123"/>
      <c r="AIW134" s="123"/>
      <c r="AIX134" s="123"/>
      <c r="AIY134" s="123"/>
      <c r="AIZ134" s="123"/>
      <c r="AJA134" s="123"/>
      <c r="AJB134" s="123"/>
      <c r="AJC134" s="123"/>
      <c r="AJD134" s="123"/>
      <c r="AJE134" s="123"/>
      <c r="AJF134" s="123"/>
      <c r="AJG134" s="123"/>
      <c r="AJH134" s="123"/>
      <c r="AJI134" s="123"/>
      <c r="AJJ134" s="123"/>
      <c r="AJK134" s="123"/>
      <c r="AJL134" s="123"/>
      <c r="AJM134" s="123"/>
      <c r="AJN134" s="123"/>
      <c r="AJO134" s="123"/>
      <c r="AJP134" s="123"/>
      <c r="AJQ134" s="123"/>
      <c r="AJR134" s="123"/>
      <c r="AJS134" s="123"/>
      <c r="AJT134" s="123"/>
      <c r="AJU134" s="123"/>
      <c r="AJV134" s="123"/>
      <c r="AJW134" s="123"/>
      <c r="AJX134" s="123"/>
      <c r="AJY134" s="123"/>
      <c r="AJZ134" s="123"/>
      <c r="AKA134" s="123"/>
      <c r="AKB134" s="123"/>
      <c r="AKC134" s="123"/>
      <c r="AKD134" s="123"/>
      <c r="AKE134" s="123"/>
      <c r="AKF134" s="123"/>
      <c r="AKG134" s="123"/>
      <c r="AKH134" s="123"/>
      <c r="AKI134" s="123"/>
      <c r="AKJ134" s="123"/>
      <c r="AKK134" s="123"/>
      <c r="AKL134" s="123"/>
      <c r="AKM134" s="123"/>
      <c r="AKN134" s="123"/>
      <c r="AKO134" s="123"/>
      <c r="AKP134" s="123"/>
      <c r="AKQ134" s="123"/>
      <c r="AKR134" s="123"/>
      <c r="AKS134" s="123"/>
      <c r="AKT134" s="123"/>
      <c r="AKU134" s="123"/>
      <c r="AKV134" s="123"/>
      <c r="AKW134" s="123"/>
      <c r="AKX134" s="123"/>
      <c r="AKY134" s="123"/>
      <c r="AKZ134" s="123"/>
      <c r="ALA134" s="123"/>
      <c r="ALB134" s="123"/>
      <c r="ALC134" s="123"/>
      <c r="ALD134" s="123"/>
      <c r="ALE134" s="123"/>
      <c r="ALF134" s="123"/>
      <c r="ALG134" s="123"/>
      <c r="ALH134" s="123"/>
      <c r="ALI134" s="123"/>
      <c r="ALJ134" s="123"/>
      <c r="ALK134" s="123"/>
      <c r="ALL134" s="123"/>
      <c r="ALM134" s="123"/>
      <c r="ALN134" s="123"/>
      <c r="ALO134" s="123"/>
      <c r="ALP134" s="123"/>
      <c r="ALQ134" s="123"/>
      <c r="ALR134" s="123"/>
      <c r="ALS134" s="123"/>
      <c r="ALT134" s="123"/>
      <c r="ALU134" s="123"/>
      <c r="ALV134" s="123"/>
      <c r="ALW134" s="123"/>
      <c r="ALX134" s="123"/>
      <c r="ALY134" s="123"/>
      <c r="ALZ134" s="123"/>
      <c r="AMA134" s="123"/>
      <c r="AMB134" s="123"/>
      <c r="AMC134" s="123"/>
      <c r="AMD134" s="123"/>
      <c r="AME134" s="123"/>
      <c r="AMF134" s="123"/>
      <c r="AMG134" s="123"/>
      <c r="AMH134" s="123"/>
      <c r="AMI134" s="123"/>
      <c r="AMJ134" s="123"/>
      <c r="AMK134" s="123"/>
      <c r="AML134" s="123"/>
      <c r="AMM134" s="123"/>
      <c r="AMN134" s="123"/>
      <c r="AMO134" s="123"/>
      <c r="AMP134" s="123"/>
      <c r="AMQ134" s="123"/>
      <c r="AMR134" s="123"/>
      <c r="AMS134" s="123"/>
      <c r="AMT134" s="123"/>
      <c r="AMU134" s="123"/>
      <c r="AMV134" s="123"/>
      <c r="AMW134" s="123"/>
      <c r="AMX134" s="123"/>
      <c r="AMY134" s="123"/>
      <c r="AMZ134" s="123"/>
      <c r="ANA134" s="123"/>
      <c r="ANB134" s="123"/>
      <c r="ANC134" s="123"/>
      <c r="AND134" s="123"/>
      <c r="ANE134" s="123"/>
      <c r="ANF134" s="123"/>
      <c r="ANG134" s="123"/>
      <c r="ANH134" s="123"/>
      <c r="ANI134" s="123"/>
      <c r="ANJ134" s="123"/>
      <c r="ANK134" s="123"/>
      <c r="ANL134" s="123"/>
      <c r="ANM134" s="123"/>
      <c r="ANN134" s="123"/>
      <c r="ANO134" s="123"/>
      <c r="ANP134" s="123"/>
      <c r="ANQ134" s="123"/>
      <c r="ANR134" s="123"/>
      <c r="ANS134" s="123"/>
      <c r="ANT134" s="123"/>
      <c r="ANU134" s="123"/>
      <c r="ANV134" s="123"/>
      <c r="ANW134" s="123"/>
      <c r="ANX134" s="123"/>
      <c r="ANY134" s="123"/>
      <c r="ANZ134" s="123"/>
      <c r="AOA134" s="123"/>
      <c r="AOB134" s="123"/>
      <c r="AOC134" s="123"/>
      <c r="AOD134" s="123"/>
      <c r="AOE134" s="123"/>
      <c r="AOF134" s="123"/>
      <c r="AOG134" s="123"/>
      <c r="AOH134" s="123"/>
      <c r="AOI134" s="123"/>
      <c r="AOJ134" s="123"/>
      <c r="AOK134" s="123"/>
      <c r="AOL134" s="123"/>
      <c r="AOM134" s="123"/>
      <c r="AON134" s="123"/>
      <c r="AOO134" s="123"/>
      <c r="AOP134" s="123"/>
      <c r="AOQ134" s="123"/>
      <c r="AOR134" s="123"/>
      <c r="AOS134" s="123"/>
      <c r="AOT134" s="123"/>
      <c r="AOU134" s="123"/>
      <c r="AOV134" s="123"/>
      <c r="AOW134" s="123"/>
      <c r="AOX134" s="123"/>
      <c r="AOY134" s="123"/>
      <c r="AOZ134" s="123"/>
      <c r="APA134" s="123"/>
      <c r="APB134" s="123"/>
      <c r="APC134" s="123"/>
      <c r="APD134" s="123"/>
      <c r="APE134" s="123"/>
      <c r="APF134" s="123"/>
      <c r="APG134" s="123"/>
      <c r="APH134" s="123"/>
      <c r="API134" s="123"/>
      <c r="APJ134" s="123"/>
      <c r="APK134" s="123"/>
      <c r="APL134" s="123"/>
      <c r="APM134" s="123"/>
      <c r="APN134" s="123"/>
      <c r="APO134" s="123"/>
      <c r="APP134" s="123"/>
      <c r="APQ134" s="123"/>
      <c r="APR134" s="123"/>
      <c r="APS134" s="123"/>
      <c r="APT134" s="123"/>
      <c r="APU134" s="123"/>
      <c r="APV134" s="123"/>
      <c r="APW134" s="123"/>
      <c r="APX134" s="123"/>
      <c r="APY134" s="123"/>
      <c r="APZ134" s="123"/>
      <c r="AQA134" s="123"/>
      <c r="AQB134" s="123"/>
      <c r="AQC134" s="123"/>
      <c r="AQD134" s="123"/>
      <c r="AQE134" s="123"/>
      <c r="AQF134" s="123"/>
      <c r="AQG134" s="123"/>
      <c r="AQH134" s="123"/>
      <c r="AQI134" s="123"/>
      <c r="AQJ134" s="123"/>
      <c r="AQK134" s="123"/>
      <c r="AQL134" s="123"/>
      <c r="AQM134" s="123"/>
      <c r="AQN134" s="123"/>
      <c r="AQO134" s="123"/>
      <c r="AQP134" s="123"/>
      <c r="AQQ134" s="123"/>
      <c r="AQR134" s="123"/>
      <c r="AQS134" s="123"/>
      <c r="AQT134" s="123"/>
      <c r="AQU134" s="123"/>
      <c r="AQV134" s="123"/>
      <c r="AQW134" s="123"/>
      <c r="AQX134" s="123"/>
      <c r="AQY134" s="123"/>
      <c r="AQZ134" s="123"/>
      <c r="ARA134" s="123"/>
      <c r="ARB134" s="123"/>
      <c r="ARC134" s="123"/>
      <c r="ARD134" s="123"/>
      <c r="ARE134" s="123"/>
      <c r="ARF134" s="123"/>
      <c r="ARG134" s="123"/>
      <c r="ARH134" s="123"/>
      <c r="ARI134" s="123"/>
      <c r="ARJ134" s="123"/>
      <c r="ARK134" s="123"/>
      <c r="ARL134" s="123"/>
      <c r="ARM134" s="123"/>
      <c r="ARN134" s="123"/>
      <c r="ARO134" s="123"/>
      <c r="ARP134" s="123"/>
      <c r="ARQ134" s="123"/>
      <c r="ARR134" s="123"/>
      <c r="ARS134" s="123"/>
      <c r="ART134" s="123"/>
      <c r="ARU134" s="123"/>
      <c r="ARV134" s="123"/>
      <c r="ARW134" s="123"/>
      <c r="ARX134" s="123"/>
      <c r="ARY134" s="123"/>
      <c r="ARZ134" s="123"/>
      <c r="ASA134" s="123"/>
      <c r="ASB134" s="123"/>
      <c r="ASC134" s="123"/>
      <c r="ASD134" s="123"/>
      <c r="ASE134" s="123"/>
      <c r="ASF134" s="123"/>
      <c r="ASG134" s="123"/>
      <c r="ASH134" s="123"/>
      <c r="ASI134" s="123"/>
      <c r="ASJ134" s="123"/>
      <c r="ASK134" s="123"/>
      <c r="ASL134" s="123"/>
      <c r="ASM134" s="123"/>
      <c r="ASN134" s="123"/>
      <c r="ASO134" s="123"/>
      <c r="ASP134" s="123"/>
      <c r="ASQ134" s="123"/>
      <c r="ASR134" s="123"/>
      <c r="ASS134" s="123"/>
      <c r="AST134" s="123"/>
      <c r="ASU134" s="123"/>
      <c r="ASV134" s="123"/>
      <c r="ASW134" s="123"/>
      <c r="ASX134" s="123"/>
      <c r="ASY134" s="123"/>
      <c r="ASZ134" s="123"/>
      <c r="ATA134" s="123"/>
      <c r="ATB134" s="123"/>
      <c r="ATC134" s="123"/>
      <c r="ATD134" s="123"/>
      <c r="ATE134" s="123"/>
      <c r="ATF134" s="123"/>
      <c r="ATG134" s="123"/>
      <c r="ATH134" s="123"/>
      <c r="ATI134" s="123"/>
      <c r="ATJ134" s="123"/>
      <c r="ATK134" s="123"/>
      <c r="ATL134" s="123"/>
      <c r="ATM134" s="123"/>
      <c r="ATN134" s="123"/>
      <c r="ATO134" s="123"/>
      <c r="ATP134" s="123"/>
      <c r="ATQ134" s="123"/>
      <c r="ATR134" s="123"/>
      <c r="ATS134" s="123"/>
      <c r="ATT134" s="123"/>
      <c r="ATU134" s="123"/>
      <c r="ATV134" s="123"/>
      <c r="ATW134" s="123"/>
      <c r="ATX134" s="123"/>
      <c r="ATY134" s="123"/>
      <c r="ATZ134" s="123"/>
      <c r="AUA134" s="123"/>
      <c r="AUB134" s="123"/>
      <c r="AUC134" s="123"/>
      <c r="AUD134" s="123"/>
      <c r="AUE134" s="123"/>
      <c r="AUF134" s="123"/>
      <c r="AUG134" s="123"/>
      <c r="AUH134" s="123"/>
      <c r="AUI134" s="123"/>
      <c r="AUJ134" s="123"/>
      <c r="AUK134" s="123"/>
      <c r="AUL134" s="123"/>
      <c r="AUM134" s="123"/>
      <c r="AUN134" s="123"/>
      <c r="AUO134" s="123"/>
      <c r="AUP134" s="123"/>
      <c r="AUQ134" s="123"/>
      <c r="AUR134" s="123"/>
      <c r="AUS134" s="123"/>
      <c r="AUT134" s="123"/>
      <c r="AUU134" s="123"/>
      <c r="AUV134" s="123"/>
      <c r="AUW134" s="123"/>
      <c r="AUX134" s="123"/>
      <c r="AUY134" s="123"/>
      <c r="AUZ134" s="123"/>
      <c r="AVA134" s="123"/>
      <c r="AVB134" s="123"/>
      <c r="AVC134" s="123"/>
      <c r="AVD134" s="123"/>
      <c r="AVE134" s="123"/>
      <c r="AVF134" s="123"/>
      <c r="AVG134" s="123"/>
      <c r="AVH134" s="123"/>
      <c r="AVI134" s="123"/>
      <c r="AVJ134" s="123"/>
      <c r="AVK134" s="123"/>
      <c r="AVL134" s="123"/>
      <c r="AVM134" s="123"/>
      <c r="AVN134" s="123"/>
      <c r="AVO134" s="123"/>
      <c r="AVP134" s="123"/>
      <c r="AVQ134" s="123"/>
      <c r="AVR134" s="123"/>
      <c r="AVS134" s="123"/>
      <c r="AVT134" s="123"/>
      <c r="AVU134" s="123"/>
      <c r="AVV134" s="123"/>
      <c r="AVW134" s="123"/>
      <c r="AVX134" s="123"/>
      <c r="AVY134" s="123"/>
      <c r="AVZ134" s="123"/>
      <c r="AWA134" s="123"/>
      <c r="AWB134" s="123"/>
      <c r="AWC134" s="123"/>
      <c r="AWD134" s="123"/>
      <c r="AWE134" s="123"/>
      <c r="AWF134" s="123"/>
      <c r="AWG134" s="123"/>
      <c r="AWH134" s="123"/>
      <c r="AWI134" s="123"/>
      <c r="AWJ134" s="123"/>
      <c r="AWK134" s="123"/>
      <c r="AWL134" s="123"/>
      <c r="AWM134" s="123"/>
      <c r="AWN134" s="123"/>
      <c r="AWO134" s="123"/>
      <c r="AWP134" s="123"/>
      <c r="AWQ134" s="123"/>
      <c r="AWR134" s="123"/>
      <c r="AWS134" s="123"/>
      <c r="AWT134" s="123"/>
      <c r="AWU134" s="123"/>
      <c r="AWV134" s="123"/>
      <c r="AWW134" s="123"/>
      <c r="AWX134" s="123"/>
      <c r="AWY134" s="123"/>
      <c r="AWZ134" s="123"/>
      <c r="AXA134" s="123"/>
      <c r="AXB134" s="123"/>
      <c r="AXC134" s="123"/>
      <c r="AXD134" s="123"/>
      <c r="AXE134" s="123"/>
      <c r="AXF134" s="123"/>
      <c r="AXG134" s="123"/>
      <c r="AXH134" s="123"/>
      <c r="AXI134" s="123"/>
      <c r="AXJ134" s="123"/>
      <c r="AXK134" s="123"/>
      <c r="AXL134" s="123"/>
      <c r="AXM134" s="123"/>
      <c r="AXN134" s="123"/>
      <c r="AXO134" s="123"/>
      <c r="AXP134" s="123"/>
      <c r="AXQ134" s="123"/>
      <c r="AXR134" s="123"/>
      <c r="AXS134" s="123"/>
      <c r="AXT134" s="123"/>
      <c r="AXU134" s="123"/>
      <c r="AXV134" s="123"/>
      <c r="AXW134" s="123"/>
      <c r="AXX134" s="123"/>
      <c r="AXY134" s="123"/>
      <c r="AXZ134" s="123"/>
      <c r="AYA134" s="123"/>
      <c r="AYB134" s="123"/>
      <c r="AYC134" s="123"/>
      <c r="AYD134" s="123"/>
      <c r="AYE134" s="123"/>
      <c r="AYF134" s="123"/>
      <c r="AYG134" s="123"/>
      <c r="AYH134" s="123"/>
      <c r="AYI134" s="123"/>
      <c r="AYJ134" s="123"/>
      <c r="AYK134" s="123"/>
      <c r="AYL134" s="123"/>
      <c r="AYM134" s="123"/>
      <c r="AYN134" s="123"/>
      <c r="AYO134" s="123"/>
      <c r="AYP134" s="123"/>
      <c r="AYQ134" s="123"/>
      <c r="AYR134" s="123"/>
      <c r="AYS134" s="123"/>
      <c r="AYT134" s="123"/>
      <c r="AYU134" s="123"/>
      <c r="AYV134" s="123"/>
      <c r="AYW134" s="123"/>
      <c r="AYX134" s="123"/>
      <c r="AYY134" s="123"/>
      <c r="AYZ134" s="123"/>
      <c r="AZA134" s="123"/>
      <c r="AZB134" s="123"/>
      <c r="AZC134" s="123"/>
      <c r="AZD134" s="123"/>
      <c r="AZE134" s="123"/>
      <c r="AZF134" s="123"/>
      <c r="AZG134" s="123"/>
      <c r="AZH134" s="123"/>
      <c r="AZI134" s="123"/>
      <c r="AZJ134" s="123"/>
      <c r="AZK134" s="123"/>
      <c r="AZL134" s="123"/>
      <c r="AZM134" s="123"/>
      <c r="AZN134" s="123"/>
      <c r="AZO134" s="123"/>
      <c r="AZP134" s="123"/>
      <c r="AZQ134" s="123"/>
      <c r="AZR134" s="123"/>
      <c r="AZS134" s="123"/>
      <c r="AZT134" s="123"/>
      <c r="AZU134" s="123"/>
      <c r="AZV134" s="123"/>
      <c r="AZW134" s="123"/>
      <c r="AZX134" s="123"/>
      <c r="AZY134" s="123"/>
      <c r="AZZ134" s="123"/>
      <c r="BAA134" s="123"/>
      <c r="BAB134" s="123"/>
      <c r="BAC134" s="123"/>
      <c r="BAD134" s="123"/>
      <c r="BAE134" s="123"/>
      <c r="BAF134" s="123"/>
      <c r="BAG134" s="123"/>
      <c r="BAH134" s="123"/>
      <c r="BAI134" s="123"/>
      <c r="BAJ134" s="123"/>
      <c r="BAK134" s="123"/>
      <c r="BAL134" s="123"/>
      <c r="BAM134" s="123"/>
      <c r="BAN134" s="123"/>
      <c r="BAO134" s="123"/>
      <c r="BAP134" s="123"/>
      <c r="BAQ134" s="123"/>
      <c r="BAR134" s="123"/>
      <c r="BAS134" s="123"/>
      <c r="BAT134" s="123"/>
      <c r="BAU134" s="123"/>
      <c r="BAV134" s="123"/>
      <c r="BAW134" s="123"/>
      <c r="BAX134" s="123"/>
      <c r="BAY134" s="123"/>
      <c r="BAZ134" s="123"/>
      <c r="BBA134" s="123"/>
      <c r="BBB134" s="123"/>
      <c r="BBC134" s="123"/>
      <c r="BBD134" s="123"/>
      <c r="BBE134" s="123"/>
      <c r="BBF134" s="123"/>
      <c r="BBG134" s="123"/>
      <c r="BBH134" s="123"/>
      <c r="BBI134" s="123"/>
      <c r="BBJ134" s="123"/>
      <c r="BBK134" s="123"/>
      <c r="BBL134" s="123"/>
      <c r="BBM134" s="123"/>
      <c r="BBN134" s="123"/>
      <c r="BBO134" s="123"/>
      <c r="BBP134" s="123"/>
      <c r="BBQ134" s="123"/>
      <c r="BBR134" s="123"/>
      <c r="BBS134" s="123"/>
      <c r="BBT134" s="123"/>
      <c r="BBU134" s="123"/>
      <c r="BBV134" s="123"/>
      <c r="BBW134" s="123"/>
      <c r="BBX134" s="123"/>
      <c r="BBY134" s="123"/>
      <c r="BBZ134" s="123"/>
      <c r="BCA134" s="123"/>
      <c r="BCB134" s="123"/>
      <c r="BCC134" s="123"/>
      <c r="BCD134" s="123"/>
      <c r="BCE134" s="123"/>
      <c r="BCF134" s="123"/>
      <c r="BCG134" s="123"/>
      <c r="BCH134" s="123"/>
      <c r="BCI134" s="123"/>
      <c r="BCJ134" s="123"/>
      <c r="BCK134" s="123"/>
      <c r="BCL134" s="123"/>
      <c r="BCM134" s="123"/>
      <c r="BCN134" s="123"/>
      <c r="BCO134" s="123"/>
      <c r="BCP134" s="123"/>
      <c r="BCQ134" s="123"/>
      <c r="BCR134" s="123"/>
      <c r="BCS134" s="123"/>
      <c r="BCT134" s="123"/>
      <c r="BCU134" s="123"/>
      <c r="BCV134" s="123"/>
      <c r="BCW134" s="123"/>
      <c r="BCX134" s="123"/>
      <c r="BCY134" s="123"/>
      <c r="BCZ134" s="123"/>
      <c r="BDA134" s="123"/>
      <c r="BDB134" s="123"/>
      <c r="BDC134" s="123"/>
      <c r="BDD134" s="123"/>
      <c r="BDE134" s="123"/>
      <c r="BDF134" s="123"/>
      <c r="BDG134" s="123"/>
      <c r="BDH134" s="123"/>
      <c r="BDI134" s="123"/>
      <c r="BDJ134" s="123"/>
      <c r="BDK134" s="123"/>
      <c r="BDL134" s="123"/>
      <c r="BDM134" s="123"/>
      <c r="BDN134" s="123"/>
      <c r="BDO134" s="123"/>
      <c r="BDP134" s="123"/>
      <c r="BDQ134" s="123"/>
      <c r="BDR134" s="123"/>
      <c r="BDS134" s="123"/>
      <c r="BDT134" s="123"/>
      <c r="BDU134" s="123"/>
      <c r="BDV134" s="123"/>
      <c r="BDW134" s="123"/>
      <c r="BDX134" s="123"/>
      <c r="BDY134" s="123"/>
      <c r="BDZ134" s="123"/>
      <c r="BEA134" s="123"/>
      <c r="BEB134" s="123"/>
      <c r="BEC134" s="123"/>
      <c r="BED134" s="123"/>
      <c r="BEE134" s="123"/>
      <c r="BEF134" s="123"/>
      <c r="BEG134" s="123"/>
      <c r="BEH134" s="123"/>
      <c r="BEI134" s="123"/>
      <c r="BEJ134" s="123"/>
      <c r="BEK134" s="123"/>
      <c r="BEL134" s="123"/>
      <c r="BEM134" s="123"/>
      <c r="BEN134" s="123"/>
      <c r="BEO134" s="123"/>
      <c r="BEP134" s="123"/>
      <c r="BEQ134" s="123"/>
      <c r="BER134" s="123"/>
      <c r="BES134" s="123"/>
      <c r="BET134" s="123"/>
      <c r="BEU134" s="123"/>
      <c r="BEV134" s="123"/>
      <c r="BEW134" s="123"/>
      <c r="BEX134" s="123"/>
      <c r="BEY134" s="123"/>
      <c r="BEZ134" s="123"/>
      <c r="BFA134" s="123"/>
      <c r="BFB134" s="123"/>
      <c r="BFC134" s="123"/>
      <c r="BFD134" s="123"/>
      <c r="BFE134" s="123"/>
      <c r="BFF134" s="123"/>
      <c r="BFG134" s="123"/>
      <c r="BFH134" s="123"/>
      <c r="BFI134" s="123"/>
      <c r="BFJ134" s="123"/>
      <c r="BFK134" s="123"/>
      <c r="BFL134" s="123"/>
      <c r="BFM134" s="123"/>
      <c r="BFN134" s="123"/>
      <c r="BFO134" s="123"/>
      <c r="BFP134" s="123"/>
      <c r="BFQ134" s="123"/>
      <c r="BFR134" s="123"/>
      <c r="BFS134" s="123"/>
      <c r="BFT134" s="123"/>
      <c r="BFU134" s="123"/>
      <c r="BFV134" s="123"/>
      <c r="BFW134" s="123"/>
      <c r="BFX134" s="123"/>
      <c r="BFY134" s="123"/>
      <c r="BFZ134" s="123"/>
      <c r="BGA134" s="123"/>
      <c r="BGB134" s="123"/>
      <c r="BGC134" s="123"/>
      <c r="BGD134" s="123"/>
      <c r="BGE134" s="123"/>
      <c r="BGF134" s="123"/>
      <c r="BGG134" s="123"/>
      <c r="BGH134" s="123"/>
      <c r="BGI134" s="123"/>
      <c r="BGJ134" s="123"/>
      <c r="BGK134" s="123"/>
      <c r="BGL134" s="123"/>
      <c r="BGM134" s="123"/>
      <c r="BGN134" s="123"/>
      <c r="BGO134" s="123"/>
      <c r="BGP134" s="123"/>
      <c r="BGQ134" s="123"/>
      <c r="BGR134" s="123"/>
      <c r="BGS134" s="123"/>
      <c r="BGT134" s="123"/>
      <c r="BGU134" s="123"/>
      <c r="BGV134" s="123"/>
      <c r="BGW134" s="123"/>
      <c r="BGX134" s="123"/>
      <c r="BGY134" s="123"/>
      <c r="BGZ134" s="123"/>
      <c r="BHA134" s="123"/>
      <c r="BHB134" s="123"/>
      <c r="BHC134" s="123"/>
      <c r="BHD134" s="123"/>
      <c r="BHE134" s="123"/>
      <c r="BHF134" s="123"/>
      <c r="BHG134" s="123"/>
      <c r="BHH134" s="123"/>
      <c r="BHI134" s="123"/>
      <c r="BHJ134" s="123"/>
      <c r="BHK134" s="123"/>
      <c r="BHL134" s="123"/>
      <c r="BHM134" s="123"/>
      <c r="BHN134" s="123"/>
      <c r="BHO134" s="123"/>
      <c r="BHP134" s="123"/>
      <c r="BHQ134" s="123"/>
      <c r="BHR134" s="123"/>
      <c r="BHS134" s="123"/>
      <c r="BHT134" s="123"/>
      <c r="BHU134" s="123"/>
      <c r="BHV134" s="123"/>
      <c r="BHW134" s="123"/>
      <c r="BHX134" s="123"/>
      <c r="BHY134" s="123"/>
      <c r="BHZ134" s="123"/>
      <c r="BIA134" s="123"/>
      <c r="BIB134" s="123"/>
      <c r="BIC134" s="123"/>
      <c r="BID134" s="123"/>
      <c r="BIE134" s="123"/>
      <c r="BIF134" s="123"/>
      <c r="BIG134" s="123"/>
      <c r="BIH134" s="123"/>
      <c r="BII134" s="123"/>
      <c r="BIJ134" s="123"/>
      <c r="BIK134" s="123"/>
      <c r="BIL134" s="123"/>
      <c r="BIM134" s="123"/>
      <c r="BIN134" s="123"/>
      <c r="BIO134" s="123"/>
      <c r="BIP134" s="123"/>
      <c r="BIQ134" s="123"/>
      <c r="BIR134" s="123"/>
      <c r="BIS134" s="123"/>
      <c r="BIT134" s="123"/>
      <c r="BIU134" s="123"/>
      <c r="BIV134" s="123"/>
      <c r="BIW134" s="123"/>
      <c r="BIX134" s="123"/>
      <c r="BIY134" s="123"/>
      <c r="BIZ134" s="123"/>
      <c r="BJA134" s="123"/>
      <c r="BJB134" s="123"/>
      <c r="BJC134" s="123"/>
      <c r="BJD134" s="123"/>
      <c r="BJE134" s="123"/>
      <c r="BJF134" s="123"/>
      <c r="BJG134" s="123"/>
      <c r="BJH134" s="123"/>
      <c r="BJI134" s="123"/>
      <c r="BJJ134" s="123"/>
      <c r="BJK134" s="123"/>
      <c r="BJL134" s="123"/>
      <c r="BJM134" s="123"/>
      <c r="BJN134" s="123"/>
      <c r="BJO134" s="123"/>
      <c r="BJP134" s="123"/>
      <c r="BJQ134" s="123"/>
      <c r="BJR134" s="123"/>
      <c r="BJS134" s="123"/>
      <c r="BJT134" s="123"/>
      <c r="BJU134" s="123"/>
      <c r="BJV134" s="123"/>
      <c r="BJW134" s="123"/>
      <c r="BJX134" s="123"/>
      <c r="BJY134" s="123"/>
      <c r="BJZ134" s="123"/>
      <c r="BKA134" s="123"/>
      <c r="BKB134" s="123"/>
      <c r="BKC134" s="123"/>
      <c r="BKD134" s="123"/>
      <c r="BKE134" s="123"/>
      <c r="BKF134" s="123"/>
      <c r="BKG134" s="123"/>
      <c r="BKH134" s="123"/>
      <c r="BKI134" s="123"/>
      <c r="BKJ134" s="123"/>
      <c r="BKK134" s="123"/>
      <c r="BKL134" s="123"/>
      <c r="BKM134" s="123"/>
      <c r="BKN134" s="123"/>
      <c r="BKO134" s="123"/>
      <c r="BKP134" s="123"/>
      <c r="BKQ134" s="123"/>
      <c r="BKR134" s="123"/>
      <c r="BKS134" s="123"/>
      <c r="BKT134" s="123"/>
      <c r="BKU134" s="123"/>
      <c r="BKV134" s="123"/>
      <c r="BKW134" s="123"/>
      <c r="BKX134" s="123"/>
      <c r="BKY134" s="123"/>
      <c r="BKZ134" s="123"/>
      <c r="BLA134" s="123"/>
      <c r="BLB134" s="123"/>
      <c r="BLC134" s="123"/>
      <c r="BLD134" s="123"/>
      <c r="BLE134" s="123"/>
      <c r="BLF134" s="123"/>
      <c r="BLG134" s="123"/>
      <c r="BLH134" s="123"/>
      <c r="BLI134" s="123"/>
      <c r="BLJ134" s="123"/>
      <c r="BLK134" s="123"/>
      <c r="BLL134" s="123"/>
      <c r="BLM134" s="123"/>
      <c r="BLN134" s="123"/>
      <c r="BLO134" s="123"/>
      <c r="BLP134" s="123"/>
      <c r="BLQ134" s="123"/>
      <c r="BLR134" s="123"/>
      <c r="BLS134" s="123"/>
      <c r="BLT134" s="123"/>
      <c r="BLU134" s="123"/>
      <c r="BLV134" s="123"/>
      <c r="BLW134" s="123"/>
      <c r="BLX134" s="123"/>
      <c r="BLY134" s="123"/>
      <c r="BLZ134" s="123"/>
      <c r="BMA134" s="123"/>
      <c r="BMB134" s="123"/>
      <c r="BMC134" s="123"/>
      <c r="BMD134" s="123"/>
      <c r="BME134" s="123"/>
      <c r="BMF134" s="123"/>
      <c r="BMG134" s="123"/>
      <c r="BMH134" s="123"/>
      <c r="BMI134" s="123"/>
      <c r="BMJ134" s="123"/>
      <c r="BMK134" s="123"/>
      <c r="BML134" s="123"/>
      <c r="BMM134" s="123"/>
      <c r="BMN134" s="123"/>
      <c r="BMO134" s="123"/>
      <c r="BMP134" s="123"/>
      <c r="BMQ134" s="123"/>
      <c r="BMR134" s="123"/>
      <c r="BMS134" s="123"/>
      <c r="BMT134" s="123"/>
      <c r="BMU134" s="123"/>
      <c r="BMV134" s="123"/>
      <c r="BMW134" s="123"/>
      <c r="BMX134" s="123"/>
      <c r="BMY134" s="123"/>
      <c r="BMZ134" s="123"/>
      <c r="BNA134" s="123"/>
      <c r="BNB134" s="123"/>
      <c r="BNC134" s="123"/>
      <c r="BND134" s="123"/>
      <c r="BNE134" s="123"/>
      <c r="BNF134" s="123"/>
      <c r="BNG134" s="123"/>
      <c r="BNH134" s="123"/>
      <c r="BNI134" s="123"/>
      <c r="BNJ134" s="123"/>
      <c r="BNK134" s="123"/>
      <c r="BNL134" s="123"/>
      <c r="BNM134" s="123"/>
      <c r="BNN134" s="123"/>
      <c r="BNO134" s="123"/>
      <c r="BNP134" s="123"/>
      <c r="BNQ134" s="123"/>
      <c r="BNR134" s="123"/>
      <c r="BNS134" s="123"/>
      <c r="BNT134" s="123"/>
      <c r="BNU134" s="123"/>
      <c r="BNV134" s="123"/>
      <c r="BNW134" s="123"/>
      <c r="BNX134" s="123"/>
      <c r="BNY134" s="123"/>
      <c r="BNZ134" s="123"/>
      <c r="BOA134" s="123"/>
      <c r="BOB134" s="123"/>
      <c r="BOC134" s="123"/>
      <c r="BOD134" s="123"/>
      <c r="BOE134" s="123"/>
      <c r="BOF134" s="123"/>
      <c r="BOG134" s="123"/>
      <c r="BOH134" s="123"/>
      <c r="BOI134" s="123"/>
      <c r="BOJ134" s="123"/>
      <c r="BOK134" s="123"/>
      <c r="BOL134" s="123"/>
      <c r="BOM134" s="123"/>
      <c r="BON134" s="123"/>
      <c r="BOO134" s="123"/>
      <c r="BOP134" s="123"/>
      <c r="BOQ134" s="123"/>
      <c r="BOR134" s="123"/>
      <c r="BOS134" s="123"/>
      <c r="BOT134" s="123"/>
      <c r="BOU134" s="123"/>
      <c r="BOV134" s="123"/>
      <c r="BOW134" s="123"/>
      <c r="BOX134" s="123"/>
      <c r="BOY134" s="123"/>
      <c r="BOZ134" s="123"/>
      <c r="BPA134" s="123"/>
      <c r="BPB134" s="123"/>
      <c r="BPC134" s="123"/>
      <c r="BPD134" s="123"/>
      <c r="BPE134" s="123"/>
      <c r="BPF134" s="123"/>
      <c r="BPG134" s="123"/>
      <c r="BPH134" s="123"/>
      <c r="BPI134" s="123"/>
      <c r="BPJ134" s="123"/>
      <c r="BPK134" s="123"/>
      <c r="BPL134" s="123"/>
      <c r="BPM134" s="123"/>
      <c r="BPN134" s="123"/>
      <c r="BPO134" s="123"/>
      <c r="BPP134" s="123"/>
      <c r="BPQ134" s="123"/>
      <c r="BPR134" s="123"/>
      <c r="BPS134" s="123"/>
      <c r="BPT134" s="123"/>
      <c r="BPU134" s="123"/>
      <c r="BPV134" s="123"/>
      <c r="BPW134" s="123"/>
      <c r="BPX134" s="123"/>
      <c r="BPY134" s="123"/>
      <c r="BPZ134" s="123"/>
      <c r="BQA134" s="123"/>
      <c r="BQB134" s="123"/>
      <c r="BQC134" s="123"/>
      <c r="BQD134" s="123"/>
      <c r="BQE134" s="123"/>
      <c r="BQF134" s="123"/>
      <c r="BQG134" s="123"/>
      <c r="BQH134" s="123"/>
      <c r="BQI134" s="123"/>
      <c r="BQJ134" s="123"/>
      <c r="BQK134" s="123"/>
      <c r="BQL134" s="123"/>
      <c r="BQM134" s="123"/>
      <c r="BQN134" s="123"/>
      <c r="BQO134" s="123"/>
      <c r="BQP134" s="123"/>
      <c r="BQQ134" s="123"/>
      <c r="BQR134" s="123"/>
      <c r="BQS134" s="123"/>
      <c r="BQT134" s="123"/>
      <c r="BQU134" s="123"/>
      <c r="BQV134" s="123"/>
      <c r="BQW134" s="123"/>
      <c r="BQX134" s="123"/>
      <c r="BQY134" s="123"/>
      <c r="BQZ134" s="123"/>
      <c r="BRA134" s="123"/>
      <c r="BRB134" s="123"/>
      <c r="BRC134" s="123"/>
      <c r="BRD134" s="123"/>
      <c r="BRE134" s="123"/>
      <c r="BRF134" s="123"/>
      <c r="BRG134" s="123"/>
      <c r="BRH134" s="123"/>
      <c r="BRI134" s="123"/>
      <c r="BRJ134" s="123"/>
      <c r="BRK134" s="123"/>
      <c r="BRL134" s="123"/>
      <c r="BRM134" s="123"/>
      <c r="BRN134" s="123"/>
      <c r="BRO134" s="123"/>
      <c r="BRP134" s="123"/>
      <c r="BRQ134" s="123"/>
      <c r="BRR134" s="123"/>
      <c r="BRS134" s="123"/>
      <c r="BRT134" s="123"/>
      <c r="BRU134" s="123"/>
      <c r="BRV134" s="123"/>
      <c r="BRW134" s="123"/>
      <c r="BRX134" s="123"/>
      <c r="BRY134" s="123"/>
      <c r="BRZ134" s="123"/>
      <c r="BSA134" s="123"/>
      <c r="BSB134" s="123"/>
      <c r="BSC134" s="123"/>
      <c r="BSD134" s="123"/>
      <c r="BSE134" s="123"/>
      <c r="BSF134" s="123"/>
      <c r="BSG134" s="123"/>
      <c r="BSH134" s="123"/>
      <c r="BSI134" s="123"/>
      <c r="BSJ134" s="123"/>
      <c r="BSK134" s="123"/>
      <c r="BSL134" s="123"/>
      <c r="BSM134" s="123"/>
      <c r="BSN134" s="123"/>
      <c r="BSO134" s="123"/>
      <c r="BSP134" s="123"/>
      <c r="BSQ134" s="123"/>
      <c r="BSR134" s="123"/>
      <c r="BSS134" s="123"/>
      <c r="BST134" s="123"/>
      <c r="BSU134" s="123"/>
      <c r="BSV134" s="123"/>
      <c r="BSW134" s="123"/>
      <c r="BSX134" s="123"/>
      <c r="BSY134" s="123"/>
      <c r="BSZ134" s="123"/>
      <c r="BTA134" s="123"/>
      <c r="BTB134" s="123"/>
      <c r="BTC134" s="123"/>
      <c r="BTD134" s="123"/>
      <c r="BTE134" s="123"/>
      <c r="BTF134" s="123"/>
      <c r="BTG134" s="123"/>
      <c r="BTH134" s="123"/>
      <c r="BTI134" s="123"/>
      <c r="BTJ134" s="123"/>
      <c r="BTK134" s="123"/>
      <c r="BTL134" s="123"/>
      <c r="BTM134" s="123"/>
      <c r="BTN134" s="123"/>
      <c r="BTO134" s="123"/>
      <c r="BTP134" s="123"/>
      <c r="BTQ134" s="123"/>
      <c r="BTR134" s="123"/>
      <c r="BTS134" s="123"/>
      <c r="BTT134" s="123"/>
      <c r="BTU134" s="123"/>
      <c r="BTV134" s="123"/>
      <c r="BTW134" s="123"/>
      <c r="BTX134" s="123"/>
      <c r="BTY134" s="123"/>
      <c r="BTZ134" s="123"/>
      <c r="BUA134" s="123"/>
      <c r="BUB134" s="123"/>
      <c r="BUC134" s="123"/>
      <c r="BUD134" s="123"/>
      <c r="BUE134" s="123"/>
      <c r="BUF134" s="123"/>
      <c r="BUG134" s="123"/>
      <c r="BUH134" s="123"/>
      <c r="BUI134" s="123"/>
      <c r="BUJ134" s="123"/>
      <c r="BUK134" s="123"/>
      <c r="BUL134" s="123"/>
      <c r="BUM134" s="123"/>
      <c r="BUN134" s="123"/>
      <c r="BUO134" s="123"/>
      <c r="BUP134" s="123"/>
      <c r="BUQ134" s="123"/>
      <c r="BUR134" s="123"/>
      <c r="BUS134" s="123"/>
      <c r="BUT134" s="123"/>
      <c r="BUU134" s="123"/>
      <c r="BUV134" s="123"/>
      <c r="BUW134" s="123"/>
      <c r="BUX134" s="123"/>
      <c r="BUY134" s="123"/>
      <c r="BUZ134" s="123"/>
      <c r="BVA134" s="123"/>
      <c r="BVB134" s="123"/>
      <c r="BVC134" s="123"/>
      <c r="BVD134" s="123"/>
      <c r="BVE134" s="123"/>
      <c r="BVF134" s="123"/>
      <c r="BVG134" s="123"/>
      <c r="BVH134" s="123"/>
      <c r="BVI134" s="123"/>
      <c r="BVJ134" s="123"/>
      <c r="BVK134" s="123"/>
      <c r="BVL134" s="123"/>
      <c r="BVM134" s="123"/>
      <c r="BVN134" s="123"/>
      <c r="BVO134" s="123"/>
      <c r="BVP134" s="123"/>
      <c r="BVQ134" s="123"/>
      <c r="BVR134" s="123"/>
      <c r="BVS134" s="123"/>
      <c r="BVT134" s="123"/>
      <c r="BVU134" s="123"/>
      <c r="BVV134" s="123"/>
      <c r="BVW134" s="123"/>
      <c r="BVX134" s="123"/>
      <c r="BVY134" s="123"/>
      <c r="BVZ134" s="123"/>
      <c r="BWA134" s="123"/>
      <c r="BWB134" s="123"/>
      <c r="BWC134" s="123"/>
      <c r="BWD134" s="123"/>
      <c r="BWE134" s="123"/>
      <c r="BWF134" s="123"/>
      <c r="BWG134" s="123"/>
      <c r="BWH134" s="123"/>
      <c r="BWI134" s="123"/>
      <c r="BWJ134" s="123"/>
      <c r="BWK134" s="123"/>
      <c r="BWL134" s="123"/>
      <c r="BWM134" s="123"/>
      <c r="BWN134" s="123"/>
      <c r="BWO134" s="123"/>
      <c r="BWP134" s="123"/>
      <c r="BWQ134" s="123"/>
      <c r="BWR134" s="123"/>
      <c r="BWS134" s="123"/>
      <c r="BWT134" s="123"/>
      <c r="BWU134" s="123"/>
      <c r="BWV134" s="123"/>
      <c r="BWW134" s="123"/>
      <c r="BWX134" s="123"/>
      <c r="BWY134" s="123"/>
      <c r="BWZ134" s="123"/>
      <c r="BXA134" s="123"/>
      <c r="BXB134" s="123"/>
      <c r="BXC134" s="123"/>
      <c r="BXD134" s="123"/>
      <c r="BXE134" s="123"/>
      <c r="BXF134" s="123"/>
      <c r="BXG134" s="123"/>
      <c r="BXH134" s="123"/>
      <c r="BXI134" s="123"/>
      <c r="BXJ134" s="123"/>
      <c r="BXK134" s="123"/>
      <c r="BXL134" s="123"/>
      <c r="BXM134" s="123"/>
      <c r="BXN134" s="123"/>
      <c r="BXO134" s="123"/>
      <c r="BXP134" s="123"/>
      <c r="BXQ134" s="123"/>
      <c r="BXR134" s="123"/>
      <c r="BXS134" s="123"/>
      <c r="BXT134" s="123"/>
      <c r="BXU134" s="123"/>
      <c r="BXV134" s="123"/>
      <c r="BXW134" s="123"/>
      <c r="BXX134" s="123"/>
      <c r="BXY134" s="123"/>
      <c r="BXZ134" s="123"/>
      <c r="BYA134" s="123"/>
      <c r="BYB134" s="123"/>
      <c r="BYC134" s="123"/>
      <c r="BYD134" s="123"/>
      <c r="BYE134" s="123"/>
      <c r="BYF134" s="123"/>
      <c r="BYG134" s="123"/>
      <c r="BYH134" s="123"/>
      <c r="BYI134" s="123"/>
      <c r="BYJ134" s="123"/>
      <c r="BYK134" s="123"/>
      <c r="BYL134" s="123"/>
      <c r="BYM134" s="123"/>
      <c r="BYN134" s="123"/>
      <c r="BYO134" s="123"/>
      <c r="BYP134" s="123"/>
      <c r="BYQ134" s="123"/>
      <c r="BYR134" s="123"/>
      <c r="BYS134" s="123"/>
      <c r="BYT134" s="123"/>
      <c r="BYU134" s="123"/>
      <c r="BYV134" s="123"/>
      <c r="BYW134" s="123"/>
      <c r="BYX134" s="123"/>
      <c r="BYY134" s="123"/>
      <c r="BYZ134" s="123"/>
      <c r="BZA134" s="123"/>
      <c r="BZB134" s="123"/>
      <c r="BZC134" s="123"/>
      <c r="BZD134" s="123"/>
      <c r="BZE134" s="123"/>
      <c r="BZF134" s="123"/>
      <c r="BZG134" s="123"/>
      <c r="BZH134" s="123"/>
      <c r="BZI134" s="123"/>
      <c r="BZJ134" s="123"/>
      <c r="BZK134" s="123"/>
      <c r="BZL134" s="123"/>
      <c r="BZM134" s="123"/>
      <c r="BZN134" s="123"/>
      <c r="BZO134" s="123"/>
      <c r="BZP134" s="123"/>
      <c r="BZQ134" s="123"/>
      <c r="BZR134" s="123"/>
      <c r="BZS134" s="123"/>
      <c r="BZT134" s="123"/>
      <c r="BZU134" s="123"/>
      <c r="BZV134" s="123"/>
      <c r="BZW134" s="123"/>
      <c r="BZX134" s="123"/>
      <c r="BZY134" s="123"/>
      <c r="BZZ134" s="123"/>
      <c r="CAA134" s="123"/>
      <c r="CAB134" s="123"/>
      <c r="CAC134" s="123"/>
      <c r="CAD134" s="123"/>
      <c r="CAE134" s="123"/>
      <c r="CAF134" s="123"/>
      <c r="CAG134" s="123"/>
      <c r="CAH134" s="123"/>
      <c r="CAI134" s="123"/>
      <c r="CAJ134" s="123"/>
      <c r="CAK134" s="123"/>
      <c r="CAL134" s="123"/>
      <c r="CAM134" s="123"/>
      <c r="CAN134" s="123"/>
      <c r="CAO134" s="123"/>
      <c r="CAP134" s="123"/>
      <c r="CAQ134" s="123"/>
      <c r="CAR134" s="123"/>
      <c r="CAS134" s="123"/>
      <c r="CAT134" s="123"/>
      <c r="CAU134" s="123"/>
      <c r="CAV134" s="123"/>
      <c r="CAW134" s="123"/>
      <c r="CAX134" s="123"/>
      <c r="CAY134" s="123"/>
      <c r="CAZ134" s="123"/>
      <c r="CBA134" s="123"/>
      <c r="CBB134" s="123"/>
      <c r="CBC134" s="123"/>
      <c r="CBD134" s="123"/>
      <c r="CBE134" s="123"/>
      <c r="CBF134" s="123"/>
      <c r="CBG134" s="123"/>
      <c r="CBH134" s="123"/>
      <c r="CBI134" s="123"/>
      <c r="CBJ134" s="123"/>
      <c r="CBK134" s="123"/>
      <c r="CBL134" s="123"/>
      <c r="CBM134" s="123"/>
      <c r="CBN134" s="123"/>
      <c r="CBO134" s="123"/>
      <c r="CBP134" s="123"/>
      <c r="CBQ134" s="123"/>
      <c r="CBR134" s="123"/>
      <c r="CBS134" s="123"/>
      <c r="CBT134" s="123"/>
      <c r="CBU134" s="123"/>
      <c r="CBV134" s="123"/>
      <c r="CBW134" s="123"/>
      <c r="CBX134" s="123"/>
      <c r="CBY134" s="123"/>
      <c r="CBZ134" s="123"/>
      <c r="CCA134" s="123"/>
      <c r="CCB134" s="123"/>
      <c r="CCC134" s="123"/>
      <c r="CCD134" s="123"/>
      <c r="CCE134" s="123"/>
      <c r="CCF134" s="123"/>
      <c r="CCG134" s="123"/>
      <c r="CCH134" s="123"/>
      <c r="CCI134" s="123"/>
      <c r="CCJ134" s="123"/>
      <c r="CCK134" s="123"/>
      <c r="CCL134" s="123"/>
      <c r="CCM134" s="123"/>
      <c r="CCN134" s="123"/>
      <c r="CCO134" s="123"/>
      <c r="CCP134" s="123"/>
      <c r="CCQ134" s="123"/>
      <c r="CCR134" s="123"/>
      <c r="CCS134" s="123"/>
      <c r="CCT134" s="123"/>
      <c r="CCU134" s="123"/>
      <c r="CCV134" s="123"/>
      <c r="CCW134" s="123"/>
      <c r="CCX134" s="123"/>
      <c r="CCY134" s="123"/>
      <c r="CCZ134" s="123"/>
      <c r="CDA134" s="123"/>
      <c r="CDB134" s="123"/>
      <c r="CDC134" s="123"/>
      <c r="CDD134" s="123"/>
      <c r="CDE134" s="123"/>
      <c r="CDF134" s="123"/>
      <c r="CDG134" s="123"/>
      <c r="CDH134" s="123"/>
      <c r="CDI134" s="123"/>
      <c r="CDJ134" s="123"/>
      <c r="CDK134" s="123"/>
      <c r="CDL134" s="123"/>
      <c r="CDM134" s="123"/>
      <c r="CDN134" s="123"/>
      <c r="CDO134" s="123"/>
      <c r="CDP134" s="123"/>
      <c r="CDQ134" s="123"/>
      <c r="CDR134" s="123"/>
      <c r="CDS134" s="123"/>
      <c r="CDT134" s="123"/>
      <c r="CDU134" s="123"/>
      <c r="CDV134" s="123"/>
      <c r="CDW134" s="123"/>
      <c r="CDX134" s="123"/>
      <c r="CDY134" s="123"/>
      <c r="CDZ134" s="123"/>
      <c r="CEA134" s="123"/>
      <c r="CEB134" s="123"/>
      <c r="CEC134" s="123"/>
      <c r="CED134" s="123"/>
      <c r="CEE134" s="123"/>
      <c r="CEF134" s="123"/>
      <c r="CEG134" s="123"/>
      <c r="CEH134" s="123"/>
      <c r="CEI134" s="123"/>
      <c r="CEJ134" s="123"/>
      <c r="CEK134" s="123"/>
      <c r="CEL134" s="123"/>
      <c r="CEM134" s="123"/>
      <c r="CEN134" s="123"/>
      <c r="CEO134" s="123"/>
      <c r="CEP134" s="123"/>
      <c r="CEQ134" s="123"/>
      <c r="CER134" s="123"/>
      <c r="CES134" s="123"/>
      <c r="CET134" s="123"/>
      <c r="CEU134" s="123"/>
      <c r="CEV134" s="123"/>
      <c r="CEW134" s="123"/>
      <c r="CEX134" s="123"/>
      <c r="CEY134" s="123"/>
      <c r="CEZ134" s="123"/>
      <c r="CFA134" s="123"/>
      <c r="CFB134" s="123"/>
      <c r="CFC134" s="123"/>
      <c r="CFD134" s="123"/>
      <c r="CFE134" s="123"/>
      <c r="CFF134" s="123"/>
      <c r="CFG134" s="123"/>
      <c r="CFH134" s="123"/>
      <c r="CFI134" s="123"/>
      <c r="CFJ134" s="123"/>
      <c r="CFK134" s="123"/>
      <c r="CFL134" s="123"/>
      <c r="CFM134" s="123"/>
      <c r="CFN134" s="123"/>
      <c r="CFO134" s="123"/>
      <c r="CFP134" s="123"/>
      <c r="CFQ134" s="123"/>
      <c r="CFR134" s="123"/>
      <c r="CFS134" s="123"/>
      <c r="CFT134" s="123"/>
      <c r="CFU134" s="123"/>
      <c r="CFV134" s="123"/>
      <c r="CFW134" s="123"/>
      <c r="CFX134" s="123"/>
      <c r="CFY134" s="123"/>
      <c r="CFZ134" s="123"/>
      <c r="CGA134" s="123"/>
      <c r="CGB134" s="123"/>
      <c r="CGC134" s="123"/>
      <c r="CGD134" s="123"/>
      <c r="CGE134" s="123"/>
      <c r="CGF134" s="123"/>
      <c r="CGG134" s="123"/>
      <c r="CGH134" s="123"/>
      <c r="CGI134" s="123"/>
      <c r="CGJ134" s="123"/>
      <c r="CGK134" s="123"/>
      <c r="CGL134" s="123"/>
      <c r="CGM134" s="123"/>
      <c r="CGN134" s="123"/>
      <c r="CGO134" s="123"/>
      <c r="CGP134" s="123"/>
      <c r="CGQ134" s="123"/>
      <c r="CGR134" s="123"/>
      <c r="CGS134" s="123"/>
      <c r="CGT134" s="123"/>
      <c r="CGU134" s="123"/>
      <c r="CGV134" s="123"/>
      <c r="CGW134" s="123"/>
      <c r="CGX134" s="123"/>
      <c r="CGY134" s="123"/>
      <c r="CGZ134" s="123"/>
      <c r="CHA134" s="123"/>
      <c r="CHB134" s="123"/>
      <c r="CHC134" s="123"/>
      <c r="CHD134" s="123"/>
      <c r="CHE134" s="123"/>
      <c r="CHF134" s="123"/>
      <c r="CHG134" s="123"/>
      <c r="CHH134" s="123"/>
      <c r="CHI134" s="123"/>
      <c r="CHJ134" s="123"/>
      <c r="CHK134" s="123"/>
      <c r="CHL134" s="123"/>
      <c r="CHM134" s="123"/>
      <c r="CHN134" s="123"/>
      <c r="CHO134" s="123"/>
      <c r="CHP134" s="123"/>
      <c r="CHQ134" s="123"/>
      <c r="CHR134" s="123"/>
      <c r="CHS134" s="123"/>
      <c r="CHT134" s="123"/>
      <c r="CHU134" s="123"/>
      <c r="CHV134" s="123"/>
      <c r="CHW134" s="123"/>
      <c r="CHX134" s="123"/>
      <c r="CHY134" s="123"/>
      <c r="CHZ134" s="123"/>
      <c r="CIA134" s="123"/>
      <c r="CIB134" s="123"/>
      <c r="CIC134" s="123"/>
      <c r="CID134" s="123"/>
      <c r="CIE134" s="123"/>
      <c r="CIF134" s="123"/>
      <c r="CIG134" s="123"/>
      <c r="CIH134" s="123"/>
      <c r="CII134" s="123"/>
      <c r="CIJ134" s="123"/>
      <c r="CIK134" s="123"/>
      <c r="CIL134" s="123"/>
      <c r="CIM134" s="123"/>
      <c r="CIN134" s="123"/>
      <c r="CIO134" s="123"/>
      <c r="CIP134" s="123"/>
      <c r="CIQ134" s="123"/>
      <c r="CIR134" s="123"/>
      <c r="CIS134" s="123"/>
      <c r="CIT134" s="123"/>
      <c r="CIU134" s="123"/>
      <c r="CIV134" s="123"/>
      <c r="CIW134" s="123"/>
      <c r="CIX134" s="123"/>
      <c r="CIY134" s="123"/>
      <c r="CIZ134" s="123"/>
      <c r="CJA134" s="123"/>
      <c r="CJB134" s="123"/>
      <c r="CJC134" s="123"/>
      <c r="CJD134" s="123"/>
      <c r="CJE134" s="123"/>
      <c r="CJF134" s="123"/>
      <c r="CJG134" s="123"/>
      <c r="CJH134" s="123"/>
      <c r="CJI134" s="123"/>
      <c r="CJJ134" s="123"/>
      <c r="CJK134" s="123"/>
      <c r="CJL134" s="123"/>
      <c r="CJM134" s="123"/>
      <c r="CJN134" s="123"/>
      <c r="CJO134" s="123"/>
      <c r="CJP134" s="123"/>
      <c r="CJQ134" s="123"/>
      <c r="CJR134" s="123"/>
      <c r="CJS134" s="123"/>
      <c r="CJT134" s="123"/>
      <c r="CJU134" s="123"/>
      <c r="CJV134" s="123"/>
      <c r="CJW134" s="123"/>
      <c r="CJX134" s="123"/>
      <c r="CJY134" s="123"/>
      <c r="CJZ134" s="123"/>
      <c r="CKA134" s="123"/>
      <c r="CKB134" s="123"/>
      <c r="CKC134" s="123"/>
      <c r="CKD134" s="123"/>
      <c r="CKE134" s="123"/>
      <c r="CKF134" s="123"/>
      <c r="CKG134" s="123"/>
      <c r="CKH134" s="123"/>
      <c r="CKI134" s="123"/>
      <c r="CKJ134" s="123"/>
      <c r="CKK134" s="123"/>
      <c r="CKL134" s="123"/>
      <c r="CKM134" s="123"/>
      <c r="CKN134" s="123"/>
      <c r="CKO134" s="123"/>
      <c r="CKP134" s="123"/>
      <c r="CKQ134" s="123"/>
      <c r="CKR134" s="123"/>
      <c r="CKS134" s="123"/>
      <c r="CKT134" s="123"/>
      <c r="CKU134" s="123"/>
      <c r="CKV134" s="123"/>
      <c r="CKW134" s="123"/>
      <c r="CKX134" s="123"/>
      <c r="CKY134" s="123"/>
      <c r="CKZ134" s="123"/>
      <c r="CLA134" s="123"/>
      <c r="CLB134" s="123"/>
      <c r="CLC134" s="123"/>
      <c r="CLD134" s="123"/>
      <c r="CLE134" s="123"/>
      <c r="CLF134" s="123"/>
      <c r="CLG134" s="123"/>
      <c r="CLH134" s="123"/>
      <c r="CLI134" s="123"/>
      <c r="CLJ134" s="123"/>
      <c r="CLK134" s="123"/>
      <c r="CLL134" s="123"/>
      <c r="CLM134" s="123"/>
      <c r="CLN134" s="123"/>
      <c r="CLO134" s="123"/>
      <c r="CLP134" s="123"/>
      <c r="CLQ134" s="123"/>
      <c r="CLR134" s="123"/>
      <c r="CLS134" s="123"/>
      <c r="CLT134" s="123"/>
      <c r="CLU134" s="123"/>
      <c r="CLV134" s="123"/>
      <c r="CLW134" s="123"/>
      <c r="CLX134" s="123"/>
      <c r="CLY134" s="123"/>
      <c r="CLZ134" s="123"/>
      <c r="CMA134" s="123"/>
      <c r="CMB134" s="123"/>
      <c r="CMC134" s="123"/>
      <c r="CMD134" s="123"/>
      <c r="CME134" s="123"/>
      <c r="CMF134" s="123"/>
      <c r="CMG134" s="123"/>
      <c r="CMH134" s="123"/>
      <c r="CMI134" s="123"/>
      <c r="CMJ134" s="123"/>
      <c r="CMK134" s="123"/>
      <c r="CML134" s="123"/>
      <c r="CMM134" s="123"/>
      <c r="CMN134" s="123"/>
      <c r="CMO134" s="123"/>
      <c r="CMP134" s="123"/>
      <c r="CMQ134" s="123"/>
      <c r="CMR134" s="123"/>
      <c r="CMS134" s="123"/>
      <c r="CMT134" s="123"/>
      <c r="CMU134" s="123"/>
      <c r="CMV134" s="123"/>
      <c r="CMW134" s="123"/>
      <c r="CMX134" s="123"/>
      <c r="CMY134" s="123"/>
      <c r="CMZ134" s="123"/>
      <c r="CNA134" s="123"/>
      <c r="CNB134" s="123"/>
      <c r="CNC134" s="123"/>
      <c r="CND134" s="123"/>
      <c r="CNE134" s="123"/>
      <c r="CNF134" s="123"/>
      <c r="CNG134" s="123"/>
      <c r="CNH134" s="123"/>
      <c r="CNI134" s="123"/>
      <c r="CNJ134" s="123"/>
      <c r="CNK134" s="123"/>
      <c r="CNL134" s="123"/>
      <c r="CNM134" s="123"/>
      <c r="CNN134" s="123"/>
      <c r="CNO134" s="123"/>
      <c r="CNP134" s="123"/>
      <c r="CNQ134" s="123"/>
      <c r="CNR134" s="123"/>
      <c r="CNS134" s="123"/>
      <c r="CNT134" s="123"/>
      <c r="CNU134" s="123"/>
      <c r="CNV134" s="123"/>
      <c r="CNW134" s="123"/>
      <c r="CNX134" s="123"/>
      <c r="CNY134" s="123"/>
      <c r="CNZ134" s="123"/>
      <c r="COA134" s="123"/>
      <c r="COB134" s="123"/>
      <c r="COC134" s="123"/>
      <c r="COD134" s="123"/>
      <c r="COE134" s="123"/>
      <c r="COF134" s="123"/>
      <c r="COG134" s="123"/>
      <c r="COH134" s="123"/>
      <c r="COI134" s="123"/>
      <c r="COJ134" s="123"/>
      <c r="COK134" s="123"/>
      <c r="COL134" s="123"/>
      <c r="COM134" s="123"/>
      <c r="CON134" s="123"/>
      <c r="COO134" s="123"/>
      <c r="COP134" s="123"/>
      <c r="COQ134" s="123"/>
      <c r="COR134" s="123"/>
      <c r="COS134" s="123"/>
      <c r="COT134" s="123"/>
      <c r="COU134" s="123"/>
      <c r="COV134" s="123"/>
      <c r="COW134" s="123"/>
      <c r="COX134" s="123"/>
      <c r="COY134" s="123"/>
      <c r="COZ134" s="123"/>
      <c r="CPA134" s="123"/>
      <c r="CPB134" s="123"/>
      <c r="CPC134" s="123"/>
      <c r="CPD134" s="123"/>
      <c r="CPE134" s="123"/>
      <c r="CPF134" s="123"/>
      <c r="CPG134" s="123"/>
      <c r="CPH134" s="123"/>
      <c r="CPI134" s="123"/>
      <c r="CPJ134" s="123"/>
      <c r="CPK134" s="123"/>
      <c r="CPL134" s="123"/>
      <c r="CPM134" s="123"/>
      <c r="CPN134" s="123"/>
      <c r="CPO134" s="123"/>
      <c r="CPP134" s="123"/>
      <c r="CPQ134" s="123"/>
      <c r="CPR134" s="123"/>
      <c r="CPS134" s="123"/>
      <c r="CPT134" s="123"/>
      <c r="CPU134" s="123"/>
      <c r="CPV134" s="123"/>
      <c r="CPW134" s="123"/>
      <c r="CPX134" s="123"/>
      <c r="CPY134" s="123"/>
      <c r="CPZ134" s="123"/>
      <c r="CQA134" s="123"/>
      <c r="CQB134" s="123"/>
      <c r="CQC134" s="123"/>
      <c r="CQD134" s="123"/>
      <c r="CQE134" s="123"/>
      <c r="CQF134" s="123"/>
      <c r="CQG134" s="123"/>
      <c r="CQH134" s="123"/>
      <c r="CQI134" s="123"/>
      <c r="CQJ134" s="123"/>
      <c r="CQK134" s="123"/>
      <c r="CQL134" s="123"/>
      <c r="CQM134" s="123"/>
      <c r="CQN134" s="123"/>
      <c r="CQO134" s="123"/>
      <c r="CQP134" s="123"/>
      <c r="CQQ134" s="123"/>
      <c r="CQR134" s="123"/>
      <c r="CQS134" s="123"/>
      <c r="CQT134" s="123"/>
      <c r="CQU134" s="123"/>
      <c r="CQV134" s="123"/>
      <c r="CQW134" s="123"/>
      <c r="CQX134" s="123"/>
      <c r="CQY134" s="123"/>
      <c r="CQZ134" s="123"/>
      <c r="CRA134" s="123"/>
      <c r="CRB134" s="123"/>
      <c r="CRC134" s="123"/>
      <c r="CRD134" s="123"/>
      <c r="CRE134" s="123"/>
      <c r="CRF134" s="123"/>
      <c r="CRG134" s="123"/>
      <c r="CRH134" s="123"/>
      <c r="CRI134" s="123"/>
      <c r="CRJ134" s="123"/>
      <c r="CRK134" s="123"/>
      <c r="CRL134" s="123"/>
      <c r="CRM134" s="123"/>
      <c r="CRN134" s="123"/>
      <c r="CRO134" s="123"/>
      <c r="CRP134" s="123"/>
      <c r="CRQ134" s="123"/>
      <c r="CRR134" s="123"/>
      <c r="CRS134" s="123"/>
      <c r="CRT134" s="123"/>
      <c r="CRU134" s="123"/>
      <c r="CRV134" s="123"/>
      <c r="CRW134" s="123"/>
      <c r="CRX134" s="123"/>
      <c r="CRY134" s="123"/>
      <c r="CRZ134" s="123"/>
      <c r="CSA134" s="123"/>
      <c r="CSB134" s="123"/>
      <c r="CSC134" s="123"/>
      <c r="CSD134" s="123"/>
      <c r="CSE134" s="123"/>
      <c r="CSF134" s="123"/>
      <c r="CSG134" s="123"/>
      <c r="CSH134" s="123"/>
      <c r="CSI134" s="123"/>
      <c r="CSJ134" s="123"/>
      <c r="CSK134" s="123"/>
      <c r="CSL134" s="123"/>
      <c r="CSM134" s="123"/>
      <c r="CSN134" s="123"/>
      <c r="CSO134" s="123"/>
      <c r="CSP134" s="123"/>
      <c r="CSQ134" s="123"/>
      <c r="CSR134" s="123"/>
      <c r="CSS134" s="123"/>
      <c r="CST134" s="123"/>
      <c r="CSU134" s="123"/>
      <c r="CSV134" s="123"/>
      <c r="CSW134" s="123"/>
      <c r="CSX134" s="123"/>
      <c r="CSY134" s="123"/>
      <c r="CSZ134" s="123"/>
      <c r="CTA134" s="123"/>
      <c r="CTB134" s="123"/>
      <c r="CTC134" s="123"/>
      <c r="CTD134" s="123"/>
      <c r="CTE134" s="123"/>
      <c r="CTF134" s="123"/>
      <c r="CTG134" s="123"/>
      <c r="CTH134" s="123"/>
      <c r="CTI134" s="123"/>
      <c r="CTJ134" s="123"/>
      <c r="CTK134" s="123"/>
      <c r="CTL134" s="123"/>
      <c r="CTM134" s="123"/>
      <c r="CTN134" s="123"/>
      <c r="CTO134" s="123"/>
      <c r="CTP134" s="123"/>
      <c r="CTQ134" s="123"/>
      <c r="CTR134" s="123"/>
      <c r="CTS134" s="123"/>
      <c r="CTT134" s="123"/>
      <c r="CTU134" s="123"/>
      <c r="CTV134" s="123"/>
      <c r="CTW134" s="123"/>
      <c r="CTX134" s="123"/>
      <c r="CTY134" s="123"/>
      <c r="CTZ134" s="123"/>
      <c r="CUA134" s="123"/>
      <c r="CUB134" s="123"/>
      <c r="CUC134" s="123"/>
      <c r="CUD134" s="123"/>
      <c r="CUE134" s="123"/>
      <c r="CUF134" s="123"/>
      <c r="CUG134" s="123"/>
      <c r="CUH134" s="123"/>
      <c r="CUI134" s="123"/>
      <c r="CUJ134" s="123"/>
      <c r="CUK134" s="123"/>
      <c r="CUL134" s="123"/>
      <c r="CUM134" s="123"/>
      <c r="CUN134" s="123"/>
      <c r="CUO134" s="123"/>
      <c r="CUP134" s="123"/>
      <c r="CUQ134" s="123"/>
      <c r="CUR134" s="123"/>
      <c r="CUS134" s="123"/>
      <c r="CUT134" s="123"/>
      <c r="CUU134" s="123"/>
      <c r="CUV134" s="123"/>
      <c r="CUW134" s="123"/>
      <c r="CUX134" s="123"/>
      <c r="CUY134" s="123"/>
      <c r="CUZ134" s="123"/>
      <c r="CVA134" s="123"/>
      <c r="CVB134" s="123"/>
      <c r="CVC134" s="123"/>
      <c r="CVD134" s="123"/>
      <c r="CVE134" s="123"/>
      <c r="CVF134" s="123"/>
      <c r="CVG134" s="123"/>
      <c r="CVH134" s="123"/>
      <c r="CVI134" s="123"/>
      <c r="CVJ134" s="123"/>
      <c r="CVK134" s="123"/>
      <c r="CVL134" s="123"/>
      <c r="CVM134" s="123"/>
      <c r="CVN134" s="123"/>
      <c r="CVO134" s="123"/>
      <c r="CVP134" s="123"/>
      <c r="CVQ134" s="123"/>
      <c r="CVR134" s="123"/>
      <c r="CVS134" s="123"/>
      <c r="CVT134" s="123"/>
      <c r="CVU134" s="123"/>
      <c r="CVV134" s="123"/>
      <c r="CVW134" s="123"/>
      <c r="CVX134" s="123"/>
      <c r="CVY134" s="123"/>
      <c r="CVZ134" s="123"/>
      <c r="CWA134" s="123"/>
      <c r="CWB134" s="123"/>
      <c r="CWC134" s="123"/>
      <c r="CWD134" s="123"/>
      <c r="CWE134" s="123"/>
      <c r="CWF134" s="123"/>
      <c r="CWG134" s="123"/>
      <c r="CWH134" s="123"/>
      <c r="CWI134" s="123"/>
      <c r="CWJ134" s="123"/>
      <c r="CWK134" s="123"/>
      <c r="CWL134" s="123"/>
      <c r="CWM134" s="123"/>
      <c r="CWN134" s="123"/>
      <c r="CWO134" s="123"/>
      <c r="CWP134" s="123"/>
      <c r="CWQ134" s="123"/>
      <c r="CWR134" s="123"/>
      <c r="CWS134" s="123"/>
      <c r="CWT134" s="123"/>
      <c r="CWU134" s="123"/>
      <c r="CWV134" s="123"/>
      <c r="CWW134" s="123"/>
      <c r="CWX134" s="123"/>
      <c r="CWY134" s="123"/>
      <c r="CWZ134" s="123"/>
      <c r="CXA134" s="123"/>
      <c r="CXB134" s="123"/>
      <c r="CXC134" s="123"/>
      <c r="CXD134" s="123"/>
      <c r="CXE134" s="123"/>
      <c r="CXF134" s="123"/>
      <c r="CXG134" s="123"/>
      <c r="CXH134" s="123"/>
      <c r="CXI134" s="123"/>
      <c r="CXJ134" s="123"/>
      <c r="CXK134" s="123"/>
      <c r="CXL134" s="123"/>
      <c r="CXM134" s="123"/>
      <c r="CXN134" s="123"/>
      <c r="CXO134" s="123"/>
      <c r="CXP134" s="123"/>
      <c r="CXQ134" s="123"/>
      <c r="CXR134" s="123"/>
      <c r="CXS134" s="123"/>
      <c r="CXT134" s="123"/>
      <c r="CXU134" s="123"/>
      <c r="CXV134" s="123"/>
      <c r="CXW134" s="123"/>
      <c r="CXX134" s="123"/>
      <c r="CXY134" s="123"/>
      <c r="CXZ134" s="123"/>
      <c r="CYA134" s="123"/>
      <c r="CYB134" s="123"/>
      <c r="CYC134" s="123"/>
      <c r="CYD134" s="123"/>
      <c r="CYE134" s="123"/>
      <c r="CYF134" s="123"/>
      <c r="CYG134" s="123"/>
      <c r="CYH134" s="123"/>
      <c r="CYI134" s="123"/>
      <c r="CYJ134" s="123"/>
      <c r="CYK134" s="123"/>
      <c r="CYL134" s="123"/>
      <c r="CYM134" s="123"/>
      <c r="CYN134" s="123"/>
      <c r="CYO134" s="123"/>
      <c r="CYP134" s="123"/>
      <c r="CYQ134" s="123"/>
      <c r="CYR134" s="123"/>
      <c r="CYS134" s="123"/>
      <c r="CYT134" s="123"/>
      <c r="CYU134" s="123"/>
      <c r="CYV134" s="123"/>
      <c r="CYW134" s="123"/>
      <c r="CYX134" s="123"/>
      <c r="CYY134" s="123"/>
      <c r="CYZ134" s="123"/>
      <c r="CZA134" s="123"/>
      <c r="CZB134" s="123"/>
      <c r="CZC134" s="123"/>
      <c r="CZD134" s="123"/>
      <c r="CZE134" s="123"/>
      <c r="CZF134" s="123"/>
      <c r="CZG134" s="123"/>
      <c r="CZH134" s="123"/>
      <c r="CZI134" s="123"/>
      <c r="CZJ134" s="123"/>
      <c r="CZK134" s="123"/>
      <c r="CZL134" s="123"/>
      <c r="CZM134" s="123"/>
      <c r="CZN134" s="123"/>
      <c r="CZO134" s="123"/>
      <c r="CZP134" s="123"/>
      <c r="CZQ134" s="123"/>
      <c r="CZR134" s="123"/>
      <c r="CZS134" s="123"/>
      <c r="CZT134" s="123"/>
      <c r="CZU134" s="123"/>
      <c r="CZV134" s="123"/>
      <c r="CZW134" s="123"/>
      <c r="CZX134" s="123"/>
      <c r="CZY134" s="123"/>
      <c r="CZZ134" s="123"/>
      <c r="DAA134" s="123"/>
      <c r="DAB134" s="123"/>
      <c r="DAC134" s="123"/>
      <c r="DAD134" s="123"/>
      <c r="DAE134" s="123"/>
      <c r="DAF134" s="123"/>
      <c r="DAG134" s="123"/>
      <c r="DAH134" s="123"/>
      <c r="DAI134" s="123"/>
      <c r="DAJ134" s="123"/>
      <c r="DAK134" s="123"/>
      <c r="DAL134" s="123"/>
      <c r="DAM134" s="123"/>
      <c r="DAN134" s="123"/>
      <c r="DAO134" s="123"/>
      <c r="DAP134" s="123"/>
      <c r="DAQ134" s="123"/>
      <c r="DAR134" s="123"/>
      <c r="DAS134" s="123"/>
      <c r="DAT134" s="123"/>
      <c r="DAU134" s="123"/>
      <c r="DAV134" s="123"/>
      <c r="DAW134" s="123"/>
      <c r="DAX134" s="123"/>
      <c r="DAY134" s="123"/>
      <c r="DAZ134" s="123"/>
      <c r="DBA134" s="123"/>
      <c r="DBB134" s="123"/>
      <c r="DBC134" s="123"/>
      <c r="DBD134" s="123"/>
      <c r="DBE134" s="123"/>
      <c r="DBF134" s="123"/>
      <c r="DBG134" s="123"/>
      <c r="DBH134" s="123"/>
      <c r="DBI134" s="123"/>
      <c r="DBJ134" s="123"/>
      <c r="DBK134" s="123"/>
      <c r="DBL134" s="123"/>
      <c r="DBM134" s="123"/>
      <c r="DBN134" s="123"/>
      <c r="DBO134" s="123"/>
      <c r="DBP134" s="123"/>
      <c r="DBQ134" s="123"/>
      <c r="DBR134" s="123"/>
      <c r="DBS134" s="123"/>
      <c r="DBT134" s="123"/>
      <c r="DBU134" s="123"/>
      <c r="DBV134" s="123"/>
      <c r="DBW134" s="123"/>
      <c r="DBX134" s="123"/>
      <c r="DBY134" s="123"/>
      <c r="DBZ134" s="123"/>
      <c r="DCA134" s="123"/>
      <c r="DCB134" s="123"/>
      <c r="DCC134" s="123"/>
      <c r="DCD134" s="123"/>
      <c r="DCE134" s="123"/>
      <c r="DCF134" s="123"/>
      <c r="DCG134" s="123"/>
      <c r="DCH134" s="123"/>
      <c r="DCI134" s="123"/>
      <c r="DCJ134" s="123"/>
      <c r="DCK134" s="123"/>
      <c r="DCL134" s="123"/>
      <c r="DCM134" s="123"/>
      <c r="DCN134" s="123"/>
      <c r="DCO134" s="123"/>
      <c r="DCP134" s="123"/>
      <c r="DCQ134" s="123"/>
      <c r="DCR134" s="123"/>
      <c r="DCS134" s="123"/>
      <c r="DCT134" s="123"/>
      <c r="DCU134" s="123"/>
      <c r="DCV134" s="123"/>
      <c r="DCW134" s="123"/>
      <c r="DCX134" s="123"/>
      <c r="DCY134" s="123"/>
      <c r="DCZ134" s="123"/>
      <c r="DDA134" s="123"/>
      <c r="DDB134" s="123"/>
      <c r="DDC134" s="123"/>
      <c r="DDD134" s="123"/>
      <c r="DDE134" s="123"/>
      <c r="DDF134" s="123"/>
      <c r="DDG134" s="123"/>
      <c r="DDH134" s="123"/>
      <c r="DDI134" s="123"/>
      <c r="DDJ134" s="123"/>
      <c r="DDK134" s="123"/>
      <c r="DDL134" s="123"/>
      <c r="DDM134" s="123"/>
      <c r="DDN134" s="123"/>
      <c r="DDO134" s="123"/>
      <c r="DDP134" s="123"/>
      <c r="DDQ134" s="123"/>
      <c r="DDR134" s="123"/>
      <c r="DDS134" s="123"/>
      <c r="DDT134" s="123"/>
      <c r="DDU134" s="123"/>
      <c r="DDV134" s="123"/>
      <c r="DDW134" s="123"/>
      <c r="DDX134" s="123"/>
      <c r="DDY134" s="123"/>
      <c r="DDZ134" s="123"/>
      <c r="DEA134" s="123"/>
      <c r="DEB134" s="123"/>
      <c r="DEC134" s="123"/>
      <c r="DED134" s="123"/>
      <c r="DEE134" s="123"/>
      <c r="DEF134" s="123"/>
      <c r="DEG134" s="123"/>
      <c r="DEH134" s="123"/>
      <c r="DEI134" s="123"/>
      <c r="DEJ134" s="123"/>
      <c r="DEK134" s="123"/>
      <c r="DEL134" s="123"/>
      <c r="DEM134" s="123"/>
      <c r="DEN134" s="123"/>
      <c r="DEO134" s="123"/>
      <c r="DEP134" s="123"/>
      <c r="DEQ134" s="123"/>
      <c r="DER134" s="123"/>
      <c r="DES134" s="123"/>
      <c r="DET134" s="123"/>
      <c r="DEU134" s="123"/>
      <c r="DEV134" s="123"/>
      <c r="DEW134" s="123"/>
      <c r="DEX134" s="123"/>
      <c r="DEY134" s="123"/>
      <c r="DEZ134" s="123"/>
      <c r="DFA134" s="123"/>
      <c r="DFB134" s="123"/>
      <c r="DFC134" s="123"/>
      <c r="DFD134" s="123"/>
      <c r="DFE134" s="123"/>
      <c r="DFF134" s="123"/>
      <c r="DFG134" s="123"/>
      <c r="DFH134" s="123"/>
      <c r="DFI134" s="123"/>
      <c r="DFJ134" s="123"/>
      <c r="DFK134" s="123"/>
      <c r="DFL134" s="123"/>
      <c r="DFM134" s="123"/>
      <c r="DFN134" s="123"/>
      <c r="DFO134" s="123"/>
      <c r="DFP134" s="123"/>
      <c r="DFQ134" s="123"/>
      <c r="DFR134" s="123"/>
      <c r="DFS134" s="123"/>
      <c r="DFT134" s="123"/>
      <c r="DFU134" s="123"/>
      <c r="DFV134" s="123"/>
      <c r="DFW134" s="123"/>
      <c r="DFX134" s="123"/>
      <c r="DFY134" s="123"/>
      <c r="DFZ134" s="123"/>
      <c r="DGA134" s="123"/>
      <c r="DGB134" s="123"/>
      <c r="DGC134" s="123"/>
      <c r="DGD134" s="123"/>
      <c r="DGE134" s="123"/>
      <c r="DGF134" s="123"/>
      <c r="DGG134" s="123"/>
      <c r="DGH134" s="123"/>
      <c r="DGI134" s="123"/>
      <c r="DGJ134" s="123"/>
      <c r="DGK134" s="123"/>
      <c r="DGL134" s="123"/>
      <c r="DGM134" s="123"/>
      <c r="DGN134" s="123"/>
      <c r="DGO134" s="123"/>
      <c r="DGP134" s="123"/>
      <c r="DGQ134" s="123"/>
      <c r="DGR134" s="123"/>
      <c r="DGS134" s="123"/>
      <c r="DGT134" s="123"/>
      <c r="DGU134" s="123"/>
      <c r="DGV134" s="123"/>
      <c r="DGW134" s="123"/>
      <c r="DGX134" s="123"/>
      <c r="DGY134" s="123"/>
      <c r="DGZ134" s="123"/>
      <c r="DHA134" s="123"/>
      <c r="DHB134" s="123"/>
      <c r="DHC134" s="123"/>
      <c r="DHD134" s="123"/>
      <c r="DHE134" s="123"/>
      <c r="DHF134" s="123"/>
      <c r="DHG134" s="123"/>
      <c r="DHH134" s="123"/>
      <c r="DHI134" s="123"/>
      <c r="DHJ134" s="123"/>
      <c r="DHK134" s="123"/>
      <c r="DHL134" s="123"/>
      <c r="DHM134" s="123"/>
      <c r="DHN134" s="123"/>
      <c r="DHO134" s="123"/>
      <c r="DHP134" s="123"/>
      <c r="DHQ134" s="123"/>
      <c r="DHR134" s="123"/>
      <c r="DHS134" s="123"/>
      <c r="DHT134" s="123"/>
      <c r="DHU134" s="123"/>
      <c r="DHV134" s="123"/>
      <c r="DHW134" s="123"/>
      <c r="DHX134" s="123"/>
      <c r="DHY134" s="123"/>
      <c r="DHZ134" s="123"/>
      <c r="DIA134" s="123"/>
      <c r="DIB134" s="123"/>
      <c r="DIC134" s="123"/>
      <c r="DID134" s="123"/>
      <c r="DIE134" s="123"/>
      <c r="DIF134" s="123"/>
      <c r="DIG134" s="123"/>
      <c r="DIH134" s="123"/>
      <c r="DII134" s="123"/>
      <c r="DIJ134" s="123"/>
      <c r="DIK134" s="123"/>
      <c r="DIL134" s="123"/>
      <c r="DIM134" s="123"/>
      <c r="DIN134" s="123"/>
      <c r="DIO134" s="123"/>
      <c r="DIP134" s="123"/>
      <c r="DIQ134" s="123"/>
      <c r="DIR134" s="123"/>
      <c r="DIS134" s="123"/>
      <c r="DIT134" s="123"/>
      <c r="DIU134" s="123"/>
      <c r="DIV134" s="123"/>
      <c r="DIW134" s="123"/>
      <c r="DIX134" s="123"/>
      <c r="DIY134" s="123"/>
      <c r="DIZ134" s="123"/>
      <c r="DJA134" s="123"/>
      <c r="DJB134" s="123"/>
      <c r="DJC134" s="123"/>
      <c r="DJD134" s="123"/>
      <c r="DJE134" s="123"/>
      <c r="DJF134" s="123"/>
      <c r="DJG134" s="123"/>
      <c r="DJH134" s="123"/>
      <c r="DJI134" s="123"/>
      <c r="DJJ134" s="123"/>
      <c r="DJK134" s="123"/>
      <c r="DJL134" s="123"/>
      <c r="DJM134" s="123"/>
      <c r="DJN134" s="123"/>
      <c r="DJO134" s="123"/>
      <c r="DJP134" s="123"/>
      <c r="DJQ134" s="123"/>
      <c r="DJR134" s="123"/>
      <c r="DJS134" s="123"/>
      <c r="DJT134" s="123"/>
      <c r="DJU134" s="123"/>
      <c r="DJV134" s="123"/>
      <c r="DJW134" s="123"/>
      <c r="DJX134" s="123"/>
      <c r="DJY134" s="123"/>
      <c r="DJZ134" s="123"/>
      <c r="DKA134" s="123"/>
      <c r="DKB134" s="123"/>
      <c r="DKC134" s="123"/>
      <c r="DKD134" s="123"/>
      <c r="DKE134" s="123"/>
      <c r="DKF134" s="123"/>
      <c r="DKG134" s="123"/>
      <c r="DKH134" s="123"/>
      <c r="DKI134" s="123"/>
      <c r="DKJ134" s="123"/>
      <c r="DKK134" s="123"/>
      <c r="DKL134" s="123"/>
      <c r="DKM134" s="123"/>
      <c r="DKN134" s="123"/>
      <c r="DKO134" s="123"/>
      <c r="DKP134" s="123"/>
      <c r="DKQ134" s="123"/>
      <c r="DKR134" s="123"/>
      <c r="DKS134" s="123"/>
      <c r="DKT134" s="123"/>
      <c r="DKU134" s="123"/>
      <c r="DKV134" s="123"/>
      <c r="DKW134" s="123"/>
      <c r="DKX134" s="123"/>
      <c r="DKY134" s="123"/>
      <c r="DKZ134" s="123"/>
      <c r="DLA134" s="123"/>
      <c r="DLB134" s="123"/>
      <c r="DLC134" s="123"/>
      <c r="DLD134" s="123"/>
      <c r="DLE134" s="123"/>
      <c r="DLF134" s="123"/>
      <c r="DLG134" s="123"/>
      <c r="DLH134" s="123"/>
      <c r="DLI134" s="123"/>
      <c r="DLJ134" s="123"/>
      <c r="DLK134" s="123"/>
      <c r="DLL134" s="123"/>
      <c r="DLM134" s="123"/>
      <c r="DLN134" s="123"/>
      <c r="DLO134" s="123"/>
      <c r="DLP134" s="123"/>
      <c r="DLQ134" s="123"/>
      <c r="DLR134" s="123"/>
      <c r="DLS134" s="123"/>
      <c r="DLT134" s="123"/>
      <c r="DLU134" s="123"/>
      <c r="DLV134" s="123"/>
      <c r="DLW134" s="123"/>
      <c r="DLX134" s="123"/>
      <c r="DLY134" s="123"/>
      <c r="DLZ134" s="123"/>
      <c r="DMA134" s="123"/>
      <c r="DMB134" s="123"/>
      <c r="DMC134" s="123"/>
      <c r="DMD134" s="123"/>
      <c r="DME134" s="123"/>
      <c r="DMF134" s="123"/>
      <c r="DMG134" s="123"/>
      <c r="DMH134" s="123"/>
      <c r="DMI134" s="123"/>
      <c r="DMJ134" s="123"/>
      <c r="DMK134" s="123"/>
      <c r="DML134" s="123"/>
      <c r="DMM134" s="123"/>
      <c r="DMN134" s="123"/>
      <c r="DMO134" s="123"/>
      <c r="DMP134" s="123"/>
      <c r="DMQ134" s="123"/>
      <c r="DMR134" s="123"/>
      <c r="DMS134" s="123"/>
      <c r="DMT134" s="123"/>
      <c r="DMU134" s="123"/>
      <c r="DMV134" s="123"/>
      <c r="DMW134" s="123"/>
      <c r="DMX134" s="123"/>
      <c r="DMY134" s="123"/>
      <c r="DMZ134" s="123"/>
      <c r="DNA134" s="123"/>
      <c r="DNB134" s="123"/>
      <c r="DNC134" s="123"/>
      <c r="DND134" s="123"/>
      <c r="DNE134" s="123"/>
      <c r="DNF134" s="123"/>
      <c r="DNG134" s="123"/>
      <c r="DNH134" s="123"/>
      <c r="DNI134" s="123"/>
      <c r="DNJ134" s="123"/>
      <c r="DNK134" s="123"/>
      <c r="DNL134" s="123"/>
      <c r="DNM134" s="123"/>
      <c r="DNN134" s="123"/>
      <c r="DNO134" s="123"/>
      <c r="DNP134" s="123"/>
      <c r="DNQ134" s="123"/>
      <c r="DNR134" s="123"/>
      <c r="DNS134" s="123"/>
      <c r="DNT134" s="123"/>
      <c r="DNU134" s="123"/>
      <c r="DNV134" s="123"/>
      <c r="DNW134" s="123"/>
      <c r="DNX134" s="123"/>
      <c r="DNY134" s="123"/>
      <c r="DNZ134" s="123"/>
      <c r="DOA134" s="123"/>
      <c r="DOB134" s="123"/>
      <c r="DOC134" s="123"/>
      <c r="DOD134" s="123"/>
      <c r="DOE134" s="123"/>
      <c r="DOF134" s="123"/>
      <c r="DOG134" s="123"/>
      <c r="DOH134" s="123"/>
      <c r="DOI134" s="123"/>
      <c r="DOJ134" s="123"/>
      <c r="DOK134" s="123"/>
      <c r="DOL134" s="123"/>
      <c r="DOM134" s="123"/>
      <c r="DON134" s="123"/>
      <c r="DOO134" s="123"/>
      <c r="DOP134" s="123"/>
      <c r="DOQ134" s="123"/>
      <c r="DOR134" s="123"/>
      <c r="DOS134" s="123"/>
      <c r="DOT134" s="123"/>
      <c r="DOU134" s="123"/>
      <c r="DOV134" s="123"/>
      <c r="DOW134" s="123"/>
      <c r="DOX134" s="123"/>
      <c r="DOY134" s="123"/>
      <c r="DOZ134" s="123"/>
      <c r="DPA134" s="123"/>
      <c r="DPB134" s="123"/>
      <c r="DPC134" s="123"/>
      <c r="DPD134" s="123"/>
      <c r="DPE134" s="123"/>
      <c r="DPF134" s="123"/>
      <c r="DPG134" s="123"/>
      <c r="DPH134" s="123"/>
      <c r="DPI134" s="123"/>
      <c r="DPJ134" s="123"/>
      <c r="DPK134" s="123"/>
      <c r="DPL134" s="123"/>
      <c r="DPM134" s="123"/>
      <c r="DPN134" s="123"/>
      <c r="DPO134" s="123"/>
      <c r="DPP134" s="123"/>
      <c r="DPQ134" s="123"/>
      <c r="DPR134" s="123"/>
      <c r="DPS134" s="123"/>
      <c r="DPT134" s="123"/>
      <c r="DPU134" s="123"/>
      <c r="DPV134" s="123"/>
      <c r="DPW134" s="123"/>
      <c r="DPX134" s="123"/>
      <c r="DPY134" s="123"/>
      <c r="DPZ134" s="123"/>
      <c r="DQA134" s="123"/>
      <c r="DQB134" s="123"/>
      <c r="DQC134" s="123"/>
      <c r="DQD134" s="123"/>
      <c r="DQE134" s="123"/>
      <c r="DQF134" s="123"/>
      <c r="DQG134" s="123"/>
      <c r="DQH134" s="123"/>
      <c r="DQI134" s="123"/>
      <c r="DQJ134" s="123"/>
      <c r="DQK134" s="123"/>
      <c r="DQL134" s="123"/>
      <c r="DQM134" s="123"/>
      <c r="DQN134" s="123"/>
      <c r="DQO134" s="123"/>
      <c r="DQP134" s="123"/>
      <c r="DQQ134" s="123"/>
      <c r="DQR134" s="123"/>
      <c r="DQS134" s="123"/>
      <c r="DQT134" s="123"/>
      <c r="DQU134" s="123"/>
      <c r="DQV134" s="123"/>
      <c r="DQW134" s="123"/>
      <c r="DQX134" s="123"/>
      <c r="DQY134" s="123"/>
      <c r="DQZ134" s="123"/>
      <c r="DRA134" s="123"/>
      <c r="DRB134" s="123"/>
      <c r="DRC134" s="123"/>
      <c r="DRD134" s="123"/>
      <c r="DRE134" s="123"/>
      <c r="DRF134" s="123"/>
      <c r="DRG134" s="123"/>
      <c r="DRH134" s="123"/>
      <c r="DRI134" s="123"/>
      <c r="DRJ134" s="123"/>
      <c r="DRK134" s="123"/>
      <c r="DRL134" s="123"/>
      <c r="DRM134" s="123"/>
      <c r="DRN134" s="123"/>
      <c r="DRO134" s="123"/>
      <c r="DRP134" s="123"/>
      <c r="DRQ134" s="123"/>
      <c r="DRR134" s="123"/>
      <c r="DRS134" s="123"/>
      <c r="DRT134" s="123"/>
      <c r="DRU134" s="123"/>
      <c r="DRV134" s="123"/>
      <c r="DRW134" s="123"/>
      <c r="DRX134" s="123"/>
      <c r="DRY134" s="123"/>
      <c r="DRZ134" s="123"/>
      <c r="DSA134" s="123"/>
      <c r="DSB134" s="123"/>
      <c r="DSC134" s="123"/>
      <c r="DSD134" s="123"/>
      <c r="DSE134" s="123"/>
      <c r="DSF134" s="123"/>
      <c r="DSG134" s="123"/>
      <c r="DSH134" s="123"/>
      <c r="DSI134" s="123"/>
      <c r="DSJ134" s="123"/>
      <c r="DSK134" s="123"/>
      <c r="DSL134" s="123"/>
      <c r="DSM134" s="123"/>
      <c r="DSN134" s="123"/>
      <c r="DSO134" s="123"/>
      <c r="DSP134" s="123"/>
      <c r="DSQ134" s="123"/>
      <c r="DSR134" s="123"/>
      <c r="DSS134" s="123"/>
      <c r="DST134" s="123"/>
      <c r="DSU134" s="123"/>
      <c r="DSV134" s="123"/>
      <c r="DSW134" s="123"/>
      <c r="DSX134" s="123"/>
      <c r="DSY134" s="123"/>
      <c r="DSZ134" s="123"/>
      <c r="DTA134" s="123"/>
      <c r="DTB134" s="123"/>
      <c r="DTC134" s="123"/>
      <c r="DTD134" s="123"/>
      <c r="DTE134" s="123"/>
      <c r="DTF134" s="123"/>
      <c r="DTG134" s="123"/>
      <c r="DTH134" s="123"/>
      <c r="DTI134" s="123"/>
      <c r="DTJ134" s="123"/>
      <c r="DTK134" s="123"/>
      <c r="DTL134" s="123"/>
      <c r="DTM134" s="123"/>
      <c r="DTN134" s="123"/>
      <c r="DTO134" s="123"/>
      <c r="DTP134" s="123"/>
      <c r="DTQ134" s="123"/>
      <c r="DTR134" s="123"/>
      <c r="DTS134" s="123"/>
      <c r="DTT134" s="123"/>
      <c r="DTU134" s="123"/>
      <c r="DTV134" s="123"/>
      <c r="DTW134" s="123"/>
      <c r="DTX134" s="123"/>
      <c r="DTY134" s="123"/>
      <c r="DTZ134" s="123"/>
      <c r="DUA134" s="123"/>
      <c r="DUB134" s="123"/>
      <c r="DUC134" s="123"/>
      <c r="DUD134" s="123"/>
      <c r="DUE134" s="123"/>
      <c r="DUF134" s="123"/>
      <c r="DUG134" s="123"/>
      <c r="DUH134" s="123"/>
      <c r="DUI134" s="123"/>
      <c r="DUJ134" s="123"/>
      <c r="DUK134" s="123"/>
      <c r="DUL134" s="123"/>
      <c r="DUM134" s="123"/>
      <c r="DUN134" s="123"/>
      <c r="DUO134" s="123"/>
      <c r="DUP134" s="123"/>
      <c r="DUQ134" s="123"/>
      <c r="DUR134" s="123"/>
      <c r="DUS134" s="123"/>
      <c r="DUT134" s="123"/>
      <c r="DUU134" s="123"/>
      <c r="DUV134" s="123"/>
      <c r="DUW134" s="123"/>
      <c r="DUX134" s="123"/>
      <c r="DUY134" s="123"/>
      <c r="DUZ134" s="123"/>
      <c r="DVA134" s="123"/>
      <c r="DVB134" s="123"/>
      <c r="DVC134" s="123"/>
      <c r="DVD134" s="123"/>
      <c r="DVE134" s="123"/>
      <c r="DVF134" s="123"/>
      <c r="DVG134" s="123"/>
      <c r="DVH134" s="123"/>
      <c r="DVI134" s="123"/>
      <c r="DVJ134" s="123"/>
      <c r="DVK134" s="123"/>
      <c r="DVL134" s="123"/>
      <c r="DVM134" s="123"/>
      <c r="DVN134" s="123"/>
      <c r="DVO134" s="123"/>
      <c r="DVP134" s="123"/>
      <c r="DVQ134" s="123"/>
      <c r="DVR134" s="123"/>
      <c r="DVS134" s="123"/>
      <c r="DVT134" s="123"/>
      <c r="DVU134" s="123"/>
      <c r="DVV134" s="123"/>
      <c r="DVW134" s="123"/>
      <c r="DVX134" s="123"/>
      <c r="DVY134" s="123"/>
      <c r="DVZ134" s="123"/>
      <c r="DWA134" s="123"/>
      <c r="DWB134" s="123"/>
      <c r="DWC134" s="123"/>
      <c r="DWD134" s="123"/>
      <c r="DWE134" s="123"/>
      <c r="DWF134" s="123"/>
      <c r="DWG134" s="123"/>
      <c r="DWH134" s="123"/>
      <c r="DWI134" s="123"/>
      <c r="DWJ134" s="123"/>
      <c r="DWK134" s="123"/>
      <c r="DWL134" s="123"/>
      <c r="DWM134" s="123"/>
      <c r="DWN134" s="123"/>
      <c r="DWO134" s="123"/>
      <c r="DWP134" s="123"/>
      <c r="DWQ134" s="123"/>
      <c r="DWR134" s="123"/>
      <c r="DWS134" s="123"/>
      <c r="DWT134" s="123"/>
      <c r="DWU134" s="123"/>
      <c r="DWV134" s="123"/>
      <c r="DWW134" s="123"/>
      <c r="DWX134" s="123"/>
      <c r="DWY134" s="123"/>
      <c r="DWZ134" s="123"/>
      <c r="DXA134" s="123"/>
      <c r="DXB134" s="123"/>
      <c r="DXC134" s="123"/>
      <c r="DXD134" s="123"/>
      <c r="DXE134" s="123"/>
      <c r="DXF134" s="123"/>
      <c r="DXG134" s="123"/>
      <c r="DXH134" s="123"/>
      <c r="DXI134" s="123"/>
      <c r="DXJ134" s="123"/>
      <c r="DXK134" s="123"/>
      <c r="DXL134" s="123"/>
      <c r="DXM134" s="123"/>
      <c r="DXN134" s="123"/>
      <c r="DXO134" s="123"/>
      <c r="DXP134" s="123"/>
      <c r="DXQ134" s="123"/>
      <c r="DXR134" s="123"/>
      <c r="DXS134" s="123"/>
      <c r="DXT134" s="123"/>
      <c r="DXU134" s="123"/>
      <c r="DXV134" s="123"/>
      <c r="DXW134" s="123"/>
      <c r="DXX134" s="123"/>
      <c r="DXY134" s="123"/>
      <c r="DXZ134" s="123"/>
      <c r="DYA134" s="123"/>
      <c r="DYB134" s="123"/>
      <c r="DYC134" s="123"/>
      <c r="DYD134" s="123"/>
      <c r="DYE134" s="123"/>
      <c r="DYF134" s="123"/>
      <c r="DYG134" s="123"/>
      <c r="DYH134" s="123"/>
      <c r="DYI134" s="123"/>
      <c r="DYJ134" s="123"/>
      <c r="DYK134" s="123"/>
      <c r="DYL134" s="123"/>
      <c r="DYM134" s="123"/>
      <c r="DYN134" s="123"/>
      <c r="DYO134" s="123"/>
      <c r="DYP134" s="123"/>
      <c r="DYQ134" s="123"/>
      <c r="DYR134" s="123"/>
      <c r="DYS134" s="123"/>
      <c r="DYT134" s="123"/>
      <c r="DYU134" s="123"/>
      <c r="DYV134" s="123"/>
      <c r="DYW134" s="123"/>
      <c r="DYX134" s="123"/>
      <c r="DYY134" s="123"/>
      <c r="DYZ134" s="123"/>
      <c r="DZA134" s="123"/>
      <c r="DZB134" s="123"/>
      <c r="DZC134" s="123"/>
      <c r="DZD134" s="123"/>
      <c r="DZE134" s="123"/>
      <c r="DZF134" s="123"/>
      <c r="DZG134" s="123"/>
      <c r="DZH134" s="123"/>
      <c r="DZI134" s="123"/>
      <c r="DZJ134" s="123"/>
      <c r="DZK134" s="123"/>
      <c r="DZL134" s="123"/>
      <c r="DZM134" s="123"/>
      <c r="DZN134" s="123"/>
      <c r="DZO134" s="123"/>
      <c r="DZP134" s="123"/>
      <c r="DZQ134" s="123"/>
      <c r="DZR134" s="123"/>
      <c r="DZS134" s="123"/>
      <c r="DZT134" s="123"/>
      <c r="DZU134" s="123"/>
      <c r="DZV134" s="123"/>
      <c r="DZW134" s="123"/>
      <c r="DZX134" s="123"/>
      <c r="DZY134" s="123"/>
      <c r="DZZ134" s="123"/>
      <c r="EAA134" s="123"/>
      <c r="EAB134" s="123"/>
      <c r="EAC134" s="123"/>
      <c r="EAD134" s="123"/>
      <c r="EAE134" s="123"/>
      <c r="EAF134" s="123"/>
      <c r="EAG134" s="123"/>
      <c r="EAH134" s="123"/>
      <c r="EAI134" s="123"/>
      <c r="EAJ134" s="123"/>
      <c r="EAK134" s="123"/>
      <c r="EAL134" s="123"/>
      <c r="EAM134" s="123"/>
      <c r="EAN134" s="123"/>
      <c r="EAO134" s="123"/>
      <c r="EAP134" s="123"/>
      <c r="EAQ134" s="123"/>
      <c r="EAR134" s="123"/>
      <c r="EAS134" s="123"/>
      <c r="EAT134" s="123"/>
      <c r="EAU134" s="123"/>
      <c r="EAV134" s="123"/>
      <c r="EAW134" s="123"/>
      <c r="EAX134" s="123"/>
      <c r="EAY134" s="123"/>
      <c r="EAZ134" s="123"/>
      <c r="EBA134" s="123"/>
      <c r="EBB134" s="123"/>
      <c r="EBC134" s="123"/>
      <c r="EBD134" s="123"/>
      <c r="EBE134" s="123"/>
      <c r="EBF134" s="123"/>
      <c r="EBG134" s="123"/>
      <c r="EBH134" s="123"/>
      <c r="EBI134" s="123"/>
      <c r="EBJ134" s="123"/>
      <c r="EBK134" s="123"/>
      <c r="EBL134" s="123"/>
      <c r="EBM134" s="123"/>
      <c r="EBN134" s="123"/>
      <c r="EBO134" s="123"/>
      <c r="EBP134" s="123"/>
      <c r="EBQ134" s="123"/>
      <c r="EBR134" s="123"/>
      <c r="EBS134" s="123"/>
      <c r="EBT134" s="123"/>
      <c r="EBU134" s="123"/>
      <c r="EBV134" s="123"/>
      <c r="EBW134" s="123"/>
      <c r="EBX134" s="123"/>
      <c r="EBY134" s="123"/>
      <c r="EBZ134" s="123"/>
      <c r="ECA134" s="123"/>
      <c r="ECB134" s="123"/>
      <c r="ECC134" s="123"/>
      <c r="ECD134" s="123"/>
      <c r="ECE134" s="123"/>
      <c r="ECF134" s="123"/>
      <c r="ECG134" s="123"/>
      <c r="ECH134" s="123"/>
      <c r="ECI134" s="123"/>
      <c r="ECJ134" s="123"/>
      <c r="ECK134" s="123"/>
      <c r="ECL134" s="123"/>
      <c r="ECM134" s="123"/>
      <c r="ECN134" s="123"/>
      <c r="ECO134" s="123"/>
      <c r="ECP134" s="123"/>
      <c r="ECQ134" s="123"/>
      <c r="ECR134" s="123"/>
      <c r="ECS134" s="123"/>
      <c r="ECT134" s="123"/>
      <c r="ECU134" s="123"/>
      <c r="ECV134" s="123"/>
      <c r="ECW134" s="123"/>
      <c r="ECX134" s="123"/>
      <c r="ECY134" s="123"/>
      <c r="ECZ134" s="123"/>
      <c r="EDA134" s="123"/>
      <c r="EDB134" s="123"/>
      <c r="EDC134" s="123"/>
      <c r="EDD134" s="123"/>
      <c r="EDE134" s="123"/>
      <c r="EDF134" s="123"/>
      <c r="EDG134" s="123"/>
      <c r="EDH134" s="123"/>
      <c r="EDI134" s="123"/>
      <c r="EDJ134" s="123"/>
      <c r="EDK134" s="123"/>
      <c r="EDL134" s="123"/>
      <c r="EDM134" s="123"/>
      <c r="EDN134" s="123"/>
      <c r="EDO134" s="123"/>
      <c r="EDP134" s="123"/>
      <c r="EDQ134" s="123"/>
      <c r="EDR134" s="123"/>
      <c r="EDS134" s="123"/>
      <c r="EDT134" s="123"/>
      <c r="EDU134" s="123"/>
      <c r="EDV134" s="123"/>
      <c r="EDW134" s="123"/>
      <c r="EDX134" s="123"/>
      <c r="EDY134" s="123"/>
      <c r="EDZ134" s="123"/>
      <c r="EEA134" s="123"/>
      <c r="EEB134" s="123"/>
      <c r="EEC134" s="123"/>
      <c r="EED134" s="123"/>
      <c r="EEE134" s="123"/>
      <c r="EEF134" s="123"/>
      <c r="EEG134" s="123"/>
      <c r="EEH134" s="123"/>
      <c r="EEI134" s="123"/>
      <c r="EEJ134" s="123"/>
      <c r="EEK134" s="123"/>
      <c r="EEL134" s="123"/>
      <c r="EEM134" s="123"/>
      <c r="EEN134" s="123"/>
      <c r="EEO134" s="123"/>
      <c r="EEP134" s="123"/>
      <c r="EEQ134" s="123"/>
      <c r="EER134" s="123"/>
      <c r="EES134" s="123"/>
      <c r="EET134" s="123"/>
      <c r="EEU134" s="123"/>
      <c r="EEV134" s="123"/>
      <c r="EEW134" s="123"/>
      <c r="EEX134" s="123"/>
      <c r="EEY134" s="123"/>
      <c r="EEZ134" s="123"/>
      <c r="EFA134" s="123"/>
      <c r="EFB134" s="123"/>
      <c r="EFC134" s="123"/>
      <c r="EFD134" s="123"/>
      <c r="EFE134" s="123"/>
      <c r="EFF134" s="123"/>
      <c r="EFG134" s="123"/>
      <c r="EFH134" s="123"/>
      <c r="EFI134" s="123"/>
      <c r="EFJ134" s="123"/>
      <c r="EFK134" s="123"/>
      <c r="EFL134" s="123"/>
      <c r="EFM134" s="123"/>
      <c r="EFN134" s="123"/>
      <c r="EFO134" s="123"/>
      <c r="EFP134" s="123"/>
      <c r="EFQ134" s="123"/>
      <c r="EFR134" s="123"/>
      <c r="EFS134" s="123"/>
      <c r="EFT134" s="123"/>
      <c r="EFU134" s="123"/>
      <c r="EFV134" s="123"/>
      <c r="EFW134" s="123"/>
      <c r="EFX134" s="123"/>
      <c r="EFY134" s="123"/>
      <c r="EFZ134" s="123"/>
      <c r="EGA134" s="123"/>
      <c r="EGB134" s="123"/>
      <c r="EGC134" s="123"/>
      <c r="EGD134" s="123"/>
      <c r="EGE134" s="123"/>
      <c r="EGF134" s="123"/>
      <c r="EGG134" s="123"/>
      <c r="EGH134" s="123"/>
      <c r="EGI134" s="123"/>
      <c r="EGJ134" s="123"/>
      <c r="EGK134" s="123"/>
      <c r="EGL134" s="123"/>
      <c r="EGM134" s="123"/>
      <c r="EGN134" s="123"/>
      <c r="EGO134" s="123"/>
      <c r="EGP134" s="123"/>
      <c r="EGQ134" s="123"/>
      <c r="EGR134" s="123"/>
      <c r="EGS134" s="123"/>
      <c r="EGT134" s="123"/>
      <c r="EGU134" s="123"/>
      <c r="EGV134" s="123"/>
      <c r="EGW134" s="123"/>
      <c r="EGX134" s="123"/>
      <c r="EGY134" s="123"/>
      <c r="EGZ134" s="123"/>
      <c r="EHA134" s="123"/>
      <c r="EHB134" s="123"/>
      <c r="EHC134" s="123"/>
      <c r="EHD134" s="123"/>
      <c r="EHE134" s="123"/>
      <c r="EHF134" s="123"/>
      <c r="EHG134" s="123"/>
      <c r="EHH134" s="123"/>
      <c r="EHI134" s="123"/>
      <c r="EHJ134" s="123"/>
      <c r="EHK134" s="123"/>
      <c r="EHL134" s="123"/>
      <c r="EHM134" s="123"/>
      <c r="EHN134" s="123"/>
      <c r="EHO134" s="123"/>
      <c r="EHP134" s="123"/>
      <c r="EHQ134" s="123"/>
      <c r="EHR134" s="123"/>
      <c r="EHS134" s="123"/>
      <c r="EHT134" s="123"/>
      <c r="EHU134" s="123"/>
      <c r="EHV134" s="123"/>
      <c r="EHW134" s="123"/>
      <c r="EHX134" s="123"/>
      <c r="EHY134" s="123"/>
      <c r="EHZ134" s="123"/>
      <c r="EIA134" s="123"/>
      <c r="EIB134" s="123"/>
      <c r="EIC134" s="123"/>
      <c r="EID134" s="123"/>
      <c r="EIE134" s="123"/>
      <c r="EIF134" s="123"/>
      <c r="EIG134" s="123"/>
      <c r="EIH134" s="123"/>
      <c r="EII134" s="123"/>
      <c r="EIJ134" s="123"/>
      <c r="EIK134" s="123"/>
      <c r="EIL134" s="123"/>
      <c r="EIM134" s="123"/>
      <c r="EIN134" s="123"/>
      <c r="EIO134" s="123"/>
      <c r="EIP134" s="123"/>
      <c r="EIQ134" s="123"/>
      <c r="EIR134" s="123"/>
      <c r="EIS134" s="123"/>
      <c r="EIT134" s="123"/>
      <c r="EIU134" s="123"/>
      <c r="EIV134" s="123"/>
      <c r="EIW134" s="123"/>
      <c r="EIX134" s="123"/>
      <c r="EIY134" s="123"/>
      <c r="EIZ134" s="123"/>
      <c r="EJA134" s="123"/>
      <c r="EJB134" s="123"/>
      <c r="EJC134" s="123"/>
      <c r="EJD134" s="123"/>
      <c r="EJE134" s="123"/>
      <c r="EJF134" s="123"/>
      <c r="EJG134" s="123"/>
      <c r="EJH134" s="123"/>
      <c r="EJI134" s="123"/>
      <c r="EJJ134" s="123"/>
      <c r="EJK134" s="123"/>
      <c r="EJL134" s="123"/>
      <c r="EJM134" s="123"/>
      <c r="EJN134" s="123"/>
      <c r="EJO134" s="123"/>
      <c r="EJP134" s="123"/>
      <c r="EJQ134" s="123"/>
      <c r="EJR134" s="123"/>
      <c r="EJS134" s="123"/>
      <c r="EJT134" s="123"/>
      <c r="EJU134" s="123"/>
      <c r="EJV134" s="123"/>
      <c r="EJW134" s="123"/>
      <c r="EJX134" s="123"/>
      <c r="EJY134" s="123"/>
      <c r="EJZ134" s="123"/>
      <c r="EKA134" s="123"/>
      <c r="EKB134" s="123"/>
      <c r="EKC134" s="123"/>
      <c r="EKD134" s="123"/>
      <c r="EKE134" s="123"/>
      <c r="EKF134" s="123"/>
      <c r="EKG134" s="123"/>
      <c r="EKH134" s="123"/>
      <c r="EKI134" s="123"/>
      <c r="EKJ134" s="123"/>
      <c r="EKK134" s="123"/>
      <c r="EKL134" s="123"/>
      <c r="EKM134" s="123"/>
      <c r="EKN134" s="123"/>
      <c r="EKO134" s="123"/>
      <c r="EKP134" s="123"/>
      <c r="EKQ134" s="123"/>
      <c r="EKR134" s="123"/>
      <c r="EKS134" s="123"/>
      <c r="EKT134" s="123"/>
      <c r="EKU134" s="123"/>
      <c r="EKV134" s="123"/>
      <c r="EKW134" s="123"/>
      <c r="EKX134" s="123"/>
      <c r="EKY134" s="123"/>
      <c r="EKZ134" s="123"/>
      <c r="ELA134" s="123"/>
      <c r="ELB134" s="123"/>
      <c r="ELC134" s="123"/>
      <c r="ELD134" s="123"/>
      <c r="ELE134" s="123"/>
      <c r="ELF134" s="123"/>
      <c r="ELG134" s="123"/>
      <c r="ELH134" s="123"/>
      <c r="ELI134" s="123"/>
      <c r="ELJ134" s="123"/>
      <c r="ELK134" s="123"/>
      <c r="ELL134" s="123"/>
      <c r="ELM134" s="123"/>
      <c r="ELN134" s="123"/>
      <c r="ELO134" s="123"/>
      <c r="ELP134" s="123"/>
      <c r="ELQ134" s="123"/>
      <c r="ELR134" s="123"/>
      <c r="ELS134" s="123"/>
      <c r="ELT134" s="123"/>
      <c r="ELU134" s="123"/>
      <c r="ELV134" s="123"/>
      <c r="ELW134" s="123"/>
      <c r="ELX134" s="123"/>
      <c r="ELY134" s="123"/>
      <c r="ELZ134" s="123"/>
      <c r="EMA134" s="123"/>
      <c r="EMB134" s="123"/>
      <c r="EMC134" s="123"/>
      <c r="EMD134" s="123"/>
      <c r="EME134" s="123"/>
      <c r="EMF134" s="123"/>
      <c r="EMG134" s="123"/>
      <c r="EMH134" s="123"/>
      <c r="EMI134" s="123"/>
      <c r="EMJ134" s="123"/>
      <c r="EMK134" s="123"/>
      <c r="EML134" s="123"/>
      <c r="EMM134" s="123"/>
      <c r="EMN134" s="123"/>
      <c r="EMO134" s="123"/>
      <c r="EMP134" s="123"/>
      <c r="EMQ134" s="123"/>
      <c r="EMR134" s="123"/>
      <c r="EMS134" s="123"/>
      <c r="EMT134" s="123"/>
      <c r="EMU134" s="123"/>
      <c r="EMV134" s="123"/>
      <c r="EMW134" s="123"/>
      <c r="EMX134" s="123"/>
      <c r="EMY134" s="123"/>
      <c r="EMZ134" s="123"/>
      <c r="ENA134" s="123"/>
      <c r="ENB134" s="123"/>
      <c r="ENC134" s="123"/>
      <c r="END134" s="123"/>
      <c r="ENE134" s="123"/>
      <c r="ENF134" s="123"/>
      <c r="ENG134" s="123"/>
      <c r="ENH134" s="123"/>
      <c r="ENI134" s="123"/>
      <c r="ENJ134" s="123"/>
      <c r="ENK134" s="123"/>
      <c r="ENL134" s="123"/>
      <c r="ENM134" s="123"/>
      <c r="ENN134" s="123"/>
      <c r="ENO134" s="123"/>
      <c r="ENP134" s="123"/>
      <c r="ENQ134" s="123"/>
      <c r="ENR134" s="123"/>
      <c r="ENS134" s="123"/>
      <c r="ENT134" s="123"/>
      <c r="ENU134" s="123"/>
      <c r="ENV134" s="123"/>
      <c r="ENW134" s="123"/>
      <c r="ENX134" s="123"/>
      <c r="ENY134" s="123"/>
      <c r="ENZ134" s="123"/>
      <c r="EOA134" s="123"/>
      <c r="EOB134" s="123"/>
      <c r="EOC134" s="123"/>
      <c r="EOD134" s="123"/>
      <c r="EOE134" s="123"/>
      <c r="EOF134" s="123"/>
      <c r="EOG134" s="123"/>
      <c r="EOH134" s="123"/>
      <c r="EOI134" s="123"/>
      <c r="EOJ134" s="123"/>
      <c r="EOK134" s="123"/>
      <c r="EOL134" s="123"/>
      <c r="EOM134" s="123"/>
      <c r="EON134" s="123"/>
      <c r="EOO134" s="123"/>
      <c r="EOP134" s="123"/>
      <c r="EOQ134" s="123"/>
      <c r="EOR134" s="123"/>
      <c r="EOS134" s="123"/>
      <c r="EOT134" s="123"/>
      <c r="EOU134" s="123"/>
      <c r="EOV134" s="123"/>
      <c r="EOW134" s="123"/>
      <c r="EOX134" s="123"/>
      <c r="EOY134" s="123"/>
      <c r="EOZ134" s="123"/>
      <c r="EPA134" s="123"/>
      <c r="EPB134" s="123"/>
      <c r="EPC134" s="123"/>
      <c r="EPD134" s="123"/>
      <c r="EPE134" s="123"/>
      <c r="EPF134" s="123"/>
      <c r="EPG134" s="123"/>
      <c r="EPH134" s="123"/>
      <c r="EPI134" s="123"/>
      <c r="EPJ134" s="123"/>
      <c r="EPK134" s="123"/>
      <c r="EPL134" s="123"/>
      <c r="EPM134" s="123"/>
      <c r="EPN134" s="123"/>
      <c r="EPO134" s="123"/>
      <c r="EPP134" s="123"/>
      <c r="EPQ134" s="123"/>
      <c r="EPR134" s="123"/>
      <c r="EPS134" s="123"/>
      <c r="EPT134" s="123"/>
      <c r="EPU134" s="123"/>
      <c r="EPV134" s="123"/>
      <c r="EPW134" s="123"/>
      <c r="EPX134" s="123"/>
      <c r="EPY134" s="123"/>
      <c r="EPZ134" s="123"/>
      <c r="EQA134" s="123"/>
      <c r="EQB134" s="123"/>
      <c r="EQC134" s="123"/>
      <c r="EQD134" s="123"/>
      <c r="EQE134" s="123"/>
      <c r="EQF134" s="123"/>
      <c r="EQG134" s="123"/>
      <c r="EQH134" s="123"/>
      <c r="EQI134" s="123"/>
      <c r="EQJ134" s="123"/>
      <c r="EQK134" s="123"/>
      <c r="EQL134" s="123"/>
      <c r="EQM134" s="123"/>
      <c r="EQN134" s="123"/>
      <c r="EQO134" s="123"/>
      <c r="EQP134" s="123"/>
      <c r="EQQ134" s="123"/>
      <c r="EQR134" s="123"/>
      <c r="EQS134" s="123"/>
      <c r="EQT134" s="123"/>
      <c r="EQU134" s="123"/>
      <c r="EQV134" s="123"/>
      <c r="EQW134" s="123"/>
      <c r="EQX134" s="123"/>
      <c r="EQY134" s="123"/>
      <c r="EQZ134" s="123"/>
      <c r="ERA134" s="123"/>
      <c r="ERB134" s="123"/>
      <c r="ERC134" s="123"/>
      <c r="ERD134" s="123"/>
      <c r="ERE134" s="123"/>
      <c r="ERF134" s="123"/>
      <c r="ERG134" s="123"/>
      <c r="ERH134" s="123"/>
      <c r="ERI134" s="123"/>
      <c r="ERJ134" s="123"/>
      <c r="ERK134" s="123"/>
      <c r="ERL134" s="123"/>
      <c r="ERM134" s="123"/>
      <c r="ERN134" s="123"/>
      <c r="ERO134" s="123"/>
      <c r="ERP134" s="123"/>
      <c r="ERQ134" s="123"/>
      <c r="ERR134" s="123"/>
      <c r="ERS134" s="123"/>
      <c r="ERT134" s="123"/>
      <c r="ERU134" s="123"/>
      <c r="ERV134" s="123"/>
      <c r="ERW134" s="123"/>
      <c r="ERX134" s="123"/>
      <c r="ERY134" s="123"/>
      <c r="ERZ134" s="123"/>
      <c r="ESA134" s="123"/>
      <c r="ESB134" s="123"/>
      <c r="ESC134" s="123"/>
      <c r="ESD134" s="123"/>
      <c r="ESE134" s="123"/>
      <c r="ESF134" s="123"/>
      <c r="ESG134" s="123"/>
      <c r="ESH134" s="123"/>
      <c r="ESI134" s="123"/>
      <c r="ESJ134" s="123"/>
      <c r="ESK134" s="123"/>
      <c r="ESL134" s="123"/>
      <c r="ESM134" s="123"/>
      <c r="ESN134" s="123"/>
      <c r="ESO134" s="123"/>
      <c r="ESP134" s="123"/>
      <c r="ESQ134" s="123"/>
      <c r="ESR134" s="123"/>
      <c r="ESS134" s="123"/>
      <c r="EST134" s="123"/>
      <c r="ESU134" s="123"/>
      <c r="ESV134" s="123"/>
      <c r="ESW134" s="123"/>
      <c r="ESX134" s="123"/>
      <c r="ESY134" s="123"/>
      <c r="ESZ134" s="123"/>
      <c r="ETA134" s="123"/>
      <c r="ETB134" s="123"/>
      <c r="ETC134" s="123"/>
      <c r="ETD134" s="123"/>
      <c r="ETE134" s="123"/>
      <c r="ETF134" s="123"/>
      <c r="ETG134" s="123"/>
      <c r="ETH134" s="123"/>
      <c r="ETI134" s="123"/>
      <c r="ETJ134" s="123"/>
      <c r="ETK134" s="123"/>
      <c r="ETL134" s="123"/>
      <c r="ETM134" s="123"/>
      <c r="ETN134" s="123"/>
      <c r="ETO134" s="123"/>
      <c r="ETP134" s="123"/>
      <c r="ETQ134" s="123"/>
      <c r="ETR134" s="123"/>
      <c r="ETS134" s="123"/>
      <c r="ETT134" s="123"/>
      <c r="ETU134" s="123"/>
      <c r="ETV134" s="123"/>
      <c r="ETW134" s="123"/>
      <c r="ETX134" s="123"/>
      <c r="ETY134" s="123"/>
      <c r="ETZ134" s="123"/>
      <c r="EUA134" s="123"/>
      <c r="EUB134" s="123"/>
      <c r="EUC134" s="123"/>
      <c r="EUD134" s="123"/>
      <c r="EUE134" s="123"/>
      <c r="EUF134" s="123"/>
      <c r="EUG134" s="123"/>
      <c r="EUH134" s="123"/>
      <c r="EUI134" s="123"/>
      <c r="EUJ134" s="123"/>
      <c r="EUK134" s="123"/>
      <c r="EUL134" s="123"/>
      <c r="EUM134" s="123"/>
      <c r="EUN134" s="123"/>
      <c r="EUO134" s="123"/>
      <c r="EUP134" s="123"/>
      <c r="EUQ134" s="123"/>
      <c r="EUR134" s="123"/>
      <c r="EUS134" s="123"/>
      <c r="EUT134" s="123"/>
      <c r="EUU134" s="123"/>
      <c r="EUV134" s="123"/>
      <c r="EUW134" s="123"/>
      <c r="EUX134" s="123"/>
      <c r="EUY134" s="123"/>
      <c r="EUZ134" s="123"/>
      <c r="EVA134" s="123"/>
      <c r="EVB134" s="123"/>
      <c r="EVC134" s="123"/>
      <c r="EVD134" s="123"/>
      <c r="EVE134" s="123"/>
      <c r="EVF134" s="123"/>
      <c r="EVG134" s="123"/>
      <c r="EVH134" s="123"/>
      <c r="EVI134" s="123"/>
      <c r="EVJ134" s="123"/>
      <c r="EVK134" s="123"/>
      <c r="EVL134" s="123"/>
      <c r="EVM134" s="123"/>
      <c r="EVN134" s="123"/>
      <c r="EVO134" s="123"/>
      <c r="EVP134" s="123"/>
      <c r="EVQ134" s="123"/>
      <c r="EVR134" s="123"/>
      <c r="EVS134" s="123"/>
      <c r="EVT134" s="123"/>
      <c r="EVU134" s="123"/>
      <c r="EVV134" s="123"/>
      <c r="EVW134" s="123"/>
      <c r="EVX134" s="123"/>
      <c r="EVY134" s="123"/>
      <c r="EVZ134" s="123"/>
      <c r="EWA134" s="123"/>
      <c r="EWB134" s="123"/>
      <c r="EWC134" s="123"/>
      <c r="EWD134" s="123"/>
      <c r="EWE134" s="123"/>
      <c r="EWF134" s="123"/>
      <c r="EWG134" s="123"/>
      <c r="EWH134" s="123"/>
      <c r="EWI134" s="123"/>
      <c r="EWJ134" s="123"/>
      <c r="EWK134" s="123"/>
      <c r="EWL134" s="123"/>
      <c r="EWM134" s="123"/>
      <c r="EWN134" s="123"/>
      <c r="EWO134" s="123"/>
      <c r="EWP134" s="123"/>
      <c r="EWQ134" s="123"/>
      <c r="EWR134" s="123"/>
      <c r="EWS134" s="123"/>
      <c r="EWT134" s="123"/>
      <c r="EWU134" s="123"/>
      <c r="EWV134" s="123"/>
      <c r="EWW134" s="123"/>
      <c r="EWX134" s="123"/>
      <c r="EWY134" s="123"/>
      <c r="EWZ134" s="123"/>
      <c r="EXA134" s="123"/>
      <c r="EXB134" s="123"/>
      <c r="EXC134" s="123"/>
      <c r="EXD134" s="123"/>
      <c r="EXE134" s="123"/>
      <c r="EXF134" s="123"/>
      <c r="EXG134" s="123"/>
      <c r="EXH134" s="123"/>
      <c r="EXI134" s="123"/>
      <c r="EXJ134" s="123"/>
      <c r="EXK134" s="123"/>
      <c r="EXL134" s="123"/>
      <c r="EXM134" s="123"/>
      <c r="EXN134" s="123"/>
      <c r="EXO134" s="123"/>
      <c r="EXP134" s="123"/>
      <c r="EXQ134" s="123"/>
      <c r="EXR134" s="123"/>
      <c r="EXS134" s="123"/>
      <c r="EXT134" s="123"/>
      <c r="EXU134" s="123"/>
      <c r="EXV134" s="123"/>
      <c r="EXW134" s="123"/>
      <c r="EXX134" s="123"/>
      <c r="EXY134" s="123"/>
      <c r="EXZ134" s="123"/>
      <c r="EYA134" s="123"/>
      <c r="EYB134" s="123"/>
      <c r="EYC134" s="123"/>
      <c r="EYD134" s="123"/>
      <c r="EYE134" s="123"/>
      <c r="EYF134" s="123"/>
      <c r="EYG134" s="123"/>
      <c r="EYH134" s="123"/>
      <c r="EYI134" s="123"/>
      <c r="EYJ134" s="123"/>
      <c r="EYK134" s="123"/>
      <c r="EYL134" s="123"/>
      <c r="EYM134" s="123"/>
      <c r="EYN134" s="123"/>
      <c r="EYO134" s="123"/>
      <c r="EYP134" s="123"/>
      <c r="EYQ134" s="123"/>
      <c r="EYR134" s="123"/>
      <c r="EYS134" s="123"/>
      <c r="EYT134" s="123"/>
      <c r="EYU134" s="123"/>
      <c r="EYV134" s="123"/>
      <c r="EYW134" s="123"/>
      <c r="EYX134" s="123"/>
      <c r="EYY134" s="123"/>
      <c r="EYZ134" s="123"/>
      <c r="EZA134" s="123"/>
      <c r="EZB134" s="123"/>
      <c r="EZC134" s="123"/>
      <c r="EZD134" s="123"/>
      <c r="EZE134" s="123"/>
      <c r="EZF134" s="123"/>
      <c r="EZG134" s="123"/>
      <c r="EZH134" s="123"/>
      <c r="EZI134" s="123"/>
      <c r="EZJ134" s="123"/>
      <c r="EZK134" s="123"/>
      <c r="EZL134" s="123"/>
      <c r="EZM134" s="123"/>
      <c r="EZN134" s="123"/>
      <c r="EZO134" s="123"/>
      <c r="EZP134" s="123"/>
      <c r="EZQ134" s="123"/>
      <c r="EZR134" s="123"/>
      <c r="EZS134" s="123"/>
      <c r="EZT134" s="123"/>
      <c r="EZU134" s="123"/>
      <c r="EZV134" s="123"/>
      <c r="EZW134" s="123"/>
      <c r="EZX134" s="123"/>
      <c r="EZY134" s="123"/>
      <c r="EZZ134" s="123"/>
      <c r="FAA134" s="123"/>
      <c r="FAB134" s="123"/>
      <c r="FAC134" s="123"/>
      <c r="FAD134" s="123"/>
      <c r="FAE134" s="123"/>
      <c r="FAF134" s="123"/>
      <c r="FAG134" s="123"/>
      <c r="FAH134" s="123"/>
      <c r="FAI134" s="123"/>
      <c r="FAJ134" s="123"/>
      <c r="FAK134" s="123"/>
      <c r="FAL134" s="123"/>
      <c r="FAM134" s="123"/>
      <c r="FAN134" s="123"/>
      <c r="FAO134" s="123"/>
      <c r="FAP134" s="123"/>
      <c r="FAQ134" s="123"/>
      <c r="FAR134" s="123"/>
      <c r="FAS134" s="123"/>
      <c r="FAT134" s="123"/>
      <c r="FAU134" s="123"/>
      <c r="FAV134" s="123"/>
      <c r="FAW134" s="123"/>
      <c r="FAX134" s="123"/>
      <c r="FAY134" s="123"/>
      <c r="FAZ134" s="123"/>
      <c r="FBA134" s="123"/>
      <c r="FBB134" s="123"/>
      <c r="FBC134" s="123"/>
      <c r="FBD134" s="123"/>
      <c r="FBE134" s="123"/>
      <c r="FBF134" s="123"/>
      <c r="FBG134" s="123"/>
      <c r="FBH134" s="123"/>
      <c r="FBI134" s="123"/>
      <c r="FBJ134" s="123"/>
      <c r="FBK134" s="123"/>
      <c r="FBL134" s="123"/>
      <c r="FBM134" s="123"/>
      <c r="FBN134" s="123"/>
      <c r="FBO134" s="123"/>
      <c r="FBP134" s="123"/>
      <c r="FBQ134" s="123"/>
      <c r="FBR134" s="123"/>
      <c r="FBS134" s="123"/>
      <c r="FBT134" s="123"/>
      <c r="FBU134" s="123"/>
      <c r="FBV134" s="123"/>
      <c r="FBW134" s="123"/>
      <c r="FBX134" s="123"/>
      <c r="FBY134" s="123"/>
      <c r="FBZ134" s="123"/>
      <c r="FCA134" s="123"/>
      <c r="FCB134" s="123"/>
      <c r="FCC134" s="123"/>
      <c r="FCD134" s="123"/>
      <c r="FCE134" s="123"/>
      <c r="FCF134" s="123"/>
      <c r="FCG134" s="123"/>
      <c r="FCH134" s="123"/>
      <c r="FCI134" s="123"/>
      <c r="FCJ134" s="123"/>
      <c r="FCK134" s="123"/>
      <c r="FCL134" s="123"/>
      <c r="FCM134" s="123"/>
      <c r="FCN134" s="123"/>
      <c r="FCO134" s="123"/>
      <c r="FCP134" s="123"/>
      <c r="FCQ134" s="123"/>
      <c r="FCR134" s="123"/>
      <c r="FCS134" s="123"/>
      <c r="FCT134" s="123"/>
      <c r="FCU134" s="123"/>
      <c r="FCV134" s="123"/>
      <c r="FCW134" s="123"/>
      <c r="FCX134" s="123"/>
      <c r="FCY134" s="123"/>
      <c r="FCZ134" s="123"/>
      <c r="FDA134" s="123"/>
      <c r="FDB134" s="123"/>
      <c r="FDC134" s="123"/>
      <c r="FDD134" s="123"/>
      <c r="FDE134" s="123"/>
      <c r="FDF134" s="123"/>
      <c r="FDG134" s="123"/>
      <c r="FDH134" s="123"/>
      <c r="FDI134" s="123"/>
      <c r="FDJ134" s="123"/>
      <c r="FDK134" s="123"/>
      <c r="FDL134" s="123"/>
      <c r="FDM134" s="123"/>
      <c r="FDN134" s="123"/>
      <c r="FDO134" s="123"/>
      <c r="FDP134" s="123"/>
      <c r="FDQ134" s="123"/>
      <c r="FDR134" s="123"/>
      <c r="FDS134" s="123"/>
      <c r="FDT134" s="123"/>
      <c r="FDU134" s="123"/>
      <c r="FDV134" s="123"/>
      <c r="FDW134" s="123"/>
      <c r="FDX134" s="123"/>
      <c r="FDY134" s="123"/>
      <c r="FDZ134" s="123"/>
      <c r="FEA134" s="123"/>
      <c r="FEB134" s="123"/>
      <c r="FEC134" s="123"/>
      <c r="FED134" s="123"/>
      <c r="FEE134" s="123"/>
      <c r="FEF134" s="123"/>
      <c r="FEG134" s="123"/>
      <c r="FEH134" s="123"/>
      <c r="FEI134" s="123"/>
      <c r="FEJ134" s="123"/>
      <c r="FEK134" s="123"/>
      <c r="FEL134" s="123"/>
      <c r="FEM134" s="123"/>
      <c r="FEN134" s="123"/>
      <c r="FEO134" s="123"/>
      <c r="FEP134" s="123"/>
      <c r="FEQ134" s="123"/>
      <c r="FER134" s="123"/>
      <c r="FES134" s="123"/>
      <c r="FET134" s="123"/>
      <c r="FEU134" s="123"/>
      <c r="FEV134" s="123"/>
      <c r="FEW134" s="123"/>
      <c r="FEX134" s="123"/>
      <c r="FEY134" s="123"/>
      <c r="FEZ134" s="123"/>
      <c r="FFA134" s="123"/>
      <c r="FFB134" s="123"/>
      <c r="FFC134" s="123"/>
      <c r="FFD134" s="123"/>
      <c r="FFE134" s="123"/>
      <c r="FFF134" s="123"/>
      <c r="FFG134" s="123"/>
      <c r="FFH134" s="123"/>
      <c r="FFI134" s="123"/>
      <c r="FFJ134" s="123"/>
      <c r="FFK134" s="123"/>
      <c r="FFL134" s="123"/>
      <c r="FFM134" s="123"/>
      <c r="FFN134" s="123"/>
      <c r="FFO134" s="123"/>
      <c r="FFP134" s="123"/>
      <c r="FFQ134" s="123"/>
      <c r="FFR134" s="123"/>
      <c r="FFS134" s="123"/>
      <c r="FFT134" s="123"/>
      <c r="FFU134" s="123"/>
      <c r="FFV134" s="123"/>
      <c r="FFW134" s="123"/>
      <c r="FFX134" s="123"/>
      <c r="FFY134" s="123"/>
      <c r="FFZ134" s="123"/>
      <c r="FGA134" s="123"/>
      <c r="FGB134" s="123"/>
      <c r="FGC134" s="123"/>
      <c r="FGD134" s="123"/>
      <c r="FGE134" s="123"/>
      <c r="FGF134" s="123"/>
      <c r="FGG134" s="123"/>
      <c r="FGH134" s="123"/>
      <c r="FGI134" s="123"/>
      <c r="FGJ134" s="123"/>
      <c r="FGK134" s="123"/>
      <c r="FGL134" s="123"/>
      <c r="FGM134" s="123"/>
      <c r="FGN134" s="123"/>
      <c r="FGO134" s="123"/>
      <c r="FGP134" s="123"/>
      <c r="FGQ134" s="123"/>
      <c r="FGR134" s="123"/>
      <c r="FGS134" s="123"/>
      <c r="FGT134" s="123"/>
      <c r="FGU134" s="123"/>
      <c r="FGV134" s="123"/>
      <c r="FGW134" s="123"/>
      <c r="FGX134" s="123"/>
      <c r="FGY134" s="123"/>
      <c r="FGZ134" s="123"/>
      <c r="FHA134" s="123"/>
      <c r="FHB134" s="123"/>
      <c r="FHC134" s="123"/>
      <c r="FHD134" s="123"/>
      <c r="FHE134" s="123"/>
      <c r="FHF134" s="123"/>
      <c r="FHG134" s="123"/>
      <c r="FHH134" s="123"/>
      <c r="FHI134" s="123"/>
      <c r="FHJ134" s="123"/>
      <c r="FHK134" s="123"/>
      <c r="FHL134" s="123"/>
      <c r="FHM134" s="123"/>
      <c r="FHN134" s="123"/>
      <c r="FHO134" s="123"/>
      <c r="FHP134" s="123"/>
      <c r="FHQ134" s="123"/>
      <c r="FHR134" s="123"/>
      <c r="FHS134" s="123"/>
      <c r="FHT134" s="123"/>
      <c r="FHU134" s="123"/>
      <c r="FHV134" s="123"/>
      <c r="FHW134" s="123"/>
      <c r="FHX134" s="123"/>
      <c r="FHY134" s="123"/>
      <c r="FHZ134" s="123"/>
      <c r="FIA134" s="123"/>
      <c r="FIB134" s="123"/>
      <c r="FIC134" s="123"/>
      <c r="FID134" s="123"/>
      <c r="FIE134" s="123"/>
      <c r="FIF134" s="123"/>
      <c r="FIG134" s="123"/>
      <c r="FIH134" s="123"/>
      <c r="FII134" s="123"/>
      <c r="FIJ134" s="123"/>
      <c r="FIK134" s="123"/>
      <c r="FIL134" s="123"/>
      <c r="FIM134" s="123"/>
      <c r="FIN134" s="123"/>
      <c r="FIO134" s="123"/>
      <c r="FIP134" s="123"/>
      <c r="FIQ134" s="123"/>
      <c r="FIR134" s="123"/>
      <c r="FIS134" s="123"/>
      <c r="FIT134" s="123"/>
      <c r="FIU134" s="123"/>
      <c r="FIV134" s="123"/>
      <c r="FIW134" s="123"/>
      <c r="FIX134" s="123"/>
      <c r="FIY134" s="123"/>
      <c r="FIZ134" s="123"/>
      <c r="FJA134" s="123"/>
      <c r="FJB134" s="123"/>
      <c r="FJC134" s="123"/>
      <c r="FJD134" s="123"/>
      <c r="FJE134" s="123"/>
      <c r="FJF134" s="123"/>
      <c r="FJG134" s="123"/>
      <c r="FJH134" s="123"/>
      <c r="FJI134" s="123"/>
      <c r="FJJ134" s="123"/>
      <c r="FJK134" s="123"/>
      <c r="FJL134" s="123"/>
      <c r="FJM134" s="123"/>
      <c r="FJN134" s="123"/>
      <c r="FJO134" s="123"/>
      <c r="FJP134" s="123"/>
      <c r="FJQ134" s="123"/>
      <c r="FJR134" s="123"/>
      <c r="FJS134" s="123"/>
      <c r="FJT134" s="123"/>
      <c r="FJU134" s="123"/>
      <c r="FJV134" s="123"/>
      <c r="FJW134" s="123"/>
      <c r="FJX134" s="123"/>
      <c r="FJY134" s="123"/>
      <c r="FJZ134" s="123"/>
      <c r="FKA134" s="123"/>
      <c r="FKB134" s="123"/>
      <c r="FKC134" s="123"/>
      <c r="FKD134" s="123"/>
      <c r="FKE134" s="123"/>
      <c r="FKF134" s="123"/>
      <c r="FKG134" s="123"/>
      <c r="FKH134" s="123"/>
      <c r="FKI134" s="123"/>
      <c r="FKJ134" s="123"/>
      <c r="FKK134" s="123"/>
      <c r="FKL134" s="123"/>
      <c r="FKM134" s="123"/>
      <c r="FKN134" s="123"/>
      <c r="FKO134" s="123"/>
      <c r="FKP134" s="123"/>
      <c r="FKQ134" s="123"/>
      <c r="FKR134" s="123"/>
      <c r="FKS134" s="123"/>
      <c r="FKT134" s="123"/>
      <c r="FKU134" s="123"/>
      <c r="FKV134" s="123"/>
      <c r="FKW134" s="123"/>
      <c r="FKX134" s="123"/>
      <c r="FKY134" s="123"/>
      <c r="FKZ134" s="123"/>
      <c r="FLA134" s="123"/>
      <c r="FLB134" s="123"/>
      <c r="FLC134" s="123"/>
      <c r="FLD134" s="123"/>
      <c r="FLE134" s="123"/>
      <c r="FLF134" s="123"/>
      <c r="FLG134" s="123"/>
      <c r="FLH134" s="123"/>
      <c r="FLI134" s="123"/>
      <c r="FLJ134" s="123"/>
      <c r="FLK134" s="123"/>
      <c r="FLL134" s="123"/>
      <c r="FLM134" s="123"/>
      <c r="FLN134" s="123"/>
      <c r="FLO134" s="123"/>
      <c r="FLP134" s="123"/>
      <c r="FLQ134" s="123"/>
      <c r="FLR134" s="123"/>
      <c r="FLS134" s="123"/>
      <c r="FLT134" s="123"/>
      <c r="FLU134" s="123"/>
      <c r="FLV134" s="123"/>
      <c r="FLW134" s="123"/>
      <c r="FLX134" s="123"/>
      <c r="FLY134" s="123"/>
      <c r="FLZ134" s="123"/>
      <c r="FMA134" s="123"/>
      <c r="FMB134" s="123"/>
      <c r="FMC134" s="123"/>
      <c r="FMD134" s="123"/>
      <c r="FME134" s="123"/>
      <c r="FMF134" s="123"/>
      <c r="FMG134" s="123"/>
      <c r="FMH134" s="123"/>
      <c r="FMI134" s="123"/>
      <c r="FMJ134" s="123"/>
      <c r="FMK134" s="123"/>
      <c r="FML134" s="123"/>
      <c r="FMM134" s="123"/>
      <c r="FMN134" s="123"/>
      <c r="FMO134" s="123"/>
      <c r="FMP134" s="123"/>
      <c r="FMQ134" s="123"/>
      <c r="FMR134" s="123"/>
      <c r="FMS134" s="123"/>
      <c r="FMT134" s="123"/>
      <c r="FMU134" s="123"/>
      <c r="FMV134" s="123"/>
      <c r="FMW134" s="123"/>
      <c r="FMX134" s="123"/>
      <c r="FMY134" s="123"/>
      <c r="FMZ134" s="123"/>
      <c r="FNA134" s="123"/>
      <c r="FNB134" s="123"/>
      <c r="FNC134" s="123"/>
      <c r="FND134" s="123"/>
      <c r="FNE134" s="123"/>
      <c r="FNF134" s="123"/>
      <c r="FNG134" s="123"/>
      <c r="FNH134" s="123"/>
      <c r="FNI134" s="123"/>
      <c r="FNJ134" s="123"/>
      <c r="FNK134" s="123"/>
      <c r="FNL134" s="123"/>
      <c r="FNM134" s="123"/>
      <c r="FNN134" s="123"/>
      <c r="FNO134" s="123"/>
      <c r="FNP134" s="123"/>
      <c r="FNQ134" s="123"/>
      <c r="FNR134" s="123"/>
      <c r="FNS134" s="123"/>
      <c r="FNT134" s="123"/>
      <c r="FNU134" s="123"/>
      <c r="FNV134" s="123"/>
      <c r="FNW134" s="123"/>
      <c r="FNX134" s="123"/>
      <c r="FNY134" s="123"/>
      <c r="FNZ134" s="123"/>
      <c r="FOA134" s="123"/>
      <c r="FOB134" s="123"/>
      <c r="FOC134" s="123"/>
      <c r="FOD134" s="123"/>
      <c r="FOE134" s="123"/>
      <c r="FOF134" s="123"/>
      <c r="FOG134" s="123"/>
      <c r="FOH134" s="123"/>
      <c r="FOI134" s="123"/>
      <c r="FOJ134" s="123"/>
      <c r="FOK134" s="123"/>
      <c r="FOL134" s="123"/>
      <c r="FOM134" s="123"/>
      <c r="FON134" s="123"/>
      <c r="FOO134" s="123"/>
      <c r="FOP134" s="123"/>
      <c r="FOQ134" s="123"/>
      <c r="FOR134" s="123"/>
      <c r="FOS134" s="123"/>
      <c r="FOT134" s="123"/>
      <c r="FOU134" s="123"/>
      <c r="FOV134" s="123"/>
      <c r="FOW134" s="123"/>
      <c r="FOX134" s="123"/>
      <c r="FOY134" s="123"/>
      <c r="FOZ134" s="123"/>
      <c r="FPA134" s="123"/>
      <c r="FPB134" s="123"/>
      <c r="FPC134" s="123"/>
      <c r="FPD134" s="123"/>
      <c r="FPE134" s="123"/>
      <c r="FPF134" s="123"/>
      <c r="FPG134" s="123"/>
      <c r="FPH134" s="123"/>
      <c r="FPI134" s="123"/>
      <c r="FPJ134" s="123"/>
      <c r="FPK134" s="123"/>
      <c r="FPL134" s="123"/>
      <c r="FPM134" s="123"/>
      <c r="FPN134" s="123"/>
      <c r="FPO134" s="123"/>
      <c r="FPP134" s="123"/>
      <c r="FPQ134" s="123"/>
      <c r="FPR134" s="123"/>
      <c r="FPS134" s="123"/>
      <c r="FPT134" s="123"/>
      <c r="FPU134" s="123"/>
      <c r="FPV134" s="123"/>
      <c r="FPW134" s="123"/>
      <c r="FPX134" s="123"/>
      <c r="FPY134" s="123"/>
      <c r="FPZ134" s="123"/>
      <c r="FQA134" s="123"/>
      <c r="FQB134" s="123"/>
      <c r="FQC134" s="123"/>
      <c r="FQD134" s="123"/>
      <c r="FQE134" s="123"/>
      <c r="FQF134" s="123"/>
      <c r="FQG134" s="123"/>
      <c r="FQH134" s="123"/>
      <c r="FQI134" s="123"/>
      <c r="FQJ134" s="123"/>
      <c r="FQK134" s="123"/>
      <c r="FQL134" s="123"/>
      <c r="FQM134" s="123"/>
      <c r="FQN134" s="123"/>
      <c r="FQO134" s="123"/>
      <c r="FQP134" s="123"/>
      <c r="FQQ134" s="123"/>
      <c r="FQR134" s="123"/>
      <c r="FQS134" s="123"/>
      <c r="FQT134" s="123"/>
      <c r="FQU134" s="123"/>
      <c r="FQV134" s="123"/>
      <c r="FQW134" s="123"/>
      <c r="FQX134" s="123"/>
      <c r="FQY134" s="123"/>
      <c r="FQZ134" s="123"/>
      <c r="FRA134" s="123"/>
      <c r="FRB134" s="123"/>
      <c r="FRC134" s="123"/>
      <c r="FRD134" s="123"/>
      <c r="FRE134" s="123"/>
      <c r="FRF134" s="123"/>
      <c r="FRG134" s="123"/>
      <c r="FRH134" s="123"/>
      <c r="FRI134" s="123"/>
      <c r="FRJ134" s="123"/>
      <c r="FRK134" s="123"/>
      <c r="FRL134" s="123"/>
      <c r="FRM134" s="123"/>
      <c r="FRN134" s="123"/>
      <c r="FRO134" s="123"/>
      <c r="FRP134" s="123"/>
      <c r="FRQ134" s="123"/>
      <c r="FRR134" s="123"/>
      <c r="FRS134" s="123"/>
      <c r="FRT134" s="123"/>
      <c r="FRU134" s="123"/>
      <c r="FRV134" s="123"/>
      <c r="FRW134" s="123"/>
      <c r="FRX134" s="123"/>
      <c r="FRY134" s="123"/>
      <c r="FRZ134" s="123"/>
      <c r="FSA134" s="123"/>
      <c r="FSB134" s="123"/>
      <c r="FSC134" s="123"/>
      <c r="FSD134" s="123"/>
      <c r="FSE134" s="123"/>
      <c r="FSF134" s="123"/>
      <c r="FSG134" s="123"/>
      <c r="FSH134" s="123"/>
      <c r="FSI134" s="123"/>
      <c r="FSJ134" s="123"/>
      <c r="FSK134" s="123"/>
      <c r="FSL134" s="123"/>
      <c r="FSM134" s="123"/>
      <c r="FSN134" s="123"/>
      <c r="FSO134" s="123"/>
      <c r="FSP134" s="123"/>
      <c r="FSQ134" s="123"/>
      <c r="FSR134" s="123"/>
      <c r="FSS134" s="123"/>
      <c r="FST134" s="123"/>
      <c r="FSU134" s="123"/>
      <c r="FSV134" s="123"/>
      <c r="FSW134" s="123"/>
      <c r="FSX134" s="123"/>
      <c r="FSY134" s="123"/>
      <c r="FSZ134" s="123"/>
      <c r="FTA134" s="123"/>
      <c r="FTB134" s="123"/>
      <c r="FTC134" s="123"/>
      <c r="FTD134" s="123"/>
      <c r="FTE134" s="123"/>
      <c r="FTF134" s="123"/>
      <c r="FTG134" s="123"/>
      <c r="FTH134" s="123"/>
      <c r="FTI134" s="123"/>
      <c r="FTJ134" s="123"/>
      <c r="FTK134" s="123"/>
      <c r="FTL134" s="123"/>
      <c r="FTM134" s="123"/>
      <c r="FTN134" s="123"/>
      <c r="FTO134" s="123"/>
      <c r="FTP134" s="123"/>
      <c r="FTQ134" s="123"/>
      <c r="FTR134" s="123"/>
      <c r="FTS134" s="123"/>
      <c r="FTT134" s="123"/>
      <c r="FTU134" s="123"/>
      <c r="FTV134" s="123"/>
      <c r="FTW134" s="123"/>
      <c r="FTX134" s="123"/>
      <c r="FTY134" s="123"/>
      <c r="FTZ134" s="123"/>
      <c r="FUA134" s="123"/>
      <c r="FUB134" s="123"/>
      <c r="FUC134" s="123"/>
      <c r="FUD134" s="123"/>
      <c r="FUE134" s="123"/>
      <c r="FUF134" s="123"/>
      <c r="FUG134" s="123"/>
      <c r="FUH134" s="123"/>
      <c r="FUI134" s="123"/>
      <c r="FUJ134" s="123"/>
      <c r="FUK134" s="123"/>
      <c r="FUL134" s="123"/>
      <c r="FUM134" s="123"/>
      <c r="FUN134" s="123"/>
      <c r="FUO134" s="123"/>
      <c r="FUP134" s="123"/>
      <c r="FUQ134" s="123"/>
      <c r="FUR134" s="123"/>
      <c r="FUS134" s="123"/>
      <c r="FUT134" s="123"/>
      <c r="FUU134" s="123"/>
      <c r="FUV134" s="123"/>
      <c r="FUW134" s="123"/>
      <c r="FUX134" s="123"/>
      <c r="FUY134" s="123"/>
      <c r="FUZ134" s="123"/>
      <c r="FVA134" s="123"/>
      <c r="FVB134" s="123"/>
      <c r="FVC134" s="123"/>
      <c r="FVD134" s="123"/>
      <c r="FVE134" s="123"/>
      <c r="FVF134" s="123"/>
      <c r="FVG134" s="123"/>
      <c r="FVH134" s="123"/>
      <c r="FVI134" s="123"/>
      <c r="FVJ134" s="123"/>
      <c r="FVK134" s="123"/>
      <c r="FVL134" s="123"/>
      <c r="FVM134" s="123"/>
      <c r="FVN134" s="123"/>
      <c r="FVO134" s="123"/>
      <c r="FVP134" s="123"/>
      <c r="FVQ134" s="123"/>
      <c r="FVR134" s="123"/>
      <c r="FVS134" s="123"/>
      <c r="FVT134" s="123"/>
      <c r="FVU134" s="123"/>
      <c r="FVV134" s="123"/>
      <c r="FVW134" s="123"/>
      <c r="FVX134" s="123"/>
      <c r="FVY134" s="123"/>
      <c r="FVZ134" s="123"/>
      <c r="FWA134" s="123"/>
      <c r="FWB134" s="123"/>
      <c r="FWC134" s="123"/>
      <c r="FWD134" s="123"/>
      <c r="FWE134" s="123"/>
      <c r="FWF134" s="123"/>
      <c r="FWG134" s="123"/>
      <c r="FWH134" s="123"/>
      <c r="FWI134" s="123"/>
      <c r="FWJ134" s="123"/>
      <c r="FWK134" s="123"/>
      <c r="FWL134" s="123"/>
      <c r="FWM134" s="123"/>
      <c r="FWN134" s="123"/>
      <c r="FWO134" s="123"/>
      <c r="FWP134" s="123"/>
      <c r="FWQ134" s="123"/>
      <c r="FWR134" s="123"/>
      <c r="FWS134" s="123"/>
      <c r="FWT134" s="123"/>
      <c r="FWU134" s="123"/>
      <c r="FWV134" s="123"/>
      <c r="FWW134" s="123"/>
      <c r="FWX134" s="123"/>
      <c r="FWY134" s="123"/>
      <c r="FWZ134" s="123"/>
      <c r="FXA134" s="123"/>
      <c r="FXB134" s="123"/>
      <c r="FXC134" s="123"/>
      <c r="FXD134" s="123"/>
      <c r="FXE134" s="123"/>
      <c r="FXF134" s="123"/>
      <c r="FXG134" s="123"/>
      <c r="FXH134" s="123"/>
      <c r="FXI134" s="123"/>
      <c r="FXJ134" s="123"/>
      <c r="FXK134" s="123"/>
      <c r="FXL134" s="123"/>
      <c r="FXM134" s="123"/>
      <c r="FXN134" s="123"/>
      <c r="FXO134" s="123"/>
      <c r="FXP134" s="123"/>
      <c r="FXQ134" s="123"/>
      <c r="FXR134" s="123"/>
      <c r="FXS134" s="123"/>
      <c r="FXT134" s="123"/>
      <c r="FXU134" s="123"/>
      <c r="FXV134" s="123"/>
      <c r="FXW134" s="123"/>
      <c r="FXX134" s="123"/>
      <c r="FXY134" s="123"/>
      <c r="FXZ134" s="123"/>
      <c r="FYA134" s="123"/>
      <c r="FYB134" s="123"/>
      <c r="FYC134" s="123"/>
      <c r="FYD134" s="123"/>
      <c r="FYE134" s="123"/>
      <c r="FYF134" s="123"/>
      <c r="FYG134" s="123"/>
      <c r="FYH134" s="123"/>
      <c r="FYI134" s="123"/>
      <c r="FYJ134" s="123"/>
      <c r="FYK134" s="123"/>
      <c r="FYL134" s="123"/>
      <c r="FYM134" s="123"/>
      <c r="FYN134" s="123"/>
      <c r="FYO134" s="123"/>
      <c r="FYP134" s="123"/>
      <c r="FYQ134" s="123"/>
      <c r="FYR134" s="123"/>
      <c r="FYS134" s="123"/>
      <c r="FYT134" s="123"/>
      <c r="FYU134" s="123"/>
      <c r="FYV134" s="123"/>
      <c r="FYW134" s="123"/>
      <c r="FYX134" s="123"/>
      <c r="FYY134" s="123"/>
      <c r="FYZ134" s="123"/>
      <c r="FZA134" s="123"/>
      <c r="FZB134" s="123"/>
      <c r="FZC134" s="123"/>
      <c r="FZD134" s="123"/>
      <c r="FZE134" s="123"/>
      <c r="FZF134" s="123"/>
      <c r="FZG134" s="123"/>
      <c r="FZH134" s="123"/>
      <c r="FZI134" s="123"/>
      <c r="FZJ134" s="123"/>
      <c r="FZK134" s="123"/>
      <c r="FZL134" s="123"/>
      <c r="FZM134" s="123"/>
      <c r="FZN134" s="123"/>
      <c r="FZO134" s="123"/>
      <c r="FZP134" s="123"/>
      <c r="FZQ134" s="123"/>
      <c r="FZR134" s="123"/>
      <c r="FZS134" s="123"/>
      <c r="FZT134" s="123"/>
      <c r="FZU134" s="123"/>
      <c r="FZV134" s="123"/>
      <c r="FZW134" s="123"/>
      <c r="FZX134" s="123"/>
      <c r="FZY134" s="123"/>
      <c r="FZZ134" s="123"/>
      <c r="GAA134" s="123"/>
      <c r="GAB134" s="123"/>
      <c r="GAC134" s="123"/>
      <c r="GAD134" s="123"/>
      <c r="GAE134" s="123"/>
      <c r="GAF134" s="123"/>
      <c r="GAG134" s="123"/>
      <c r="GAH134" s="123"/>
      <c r="GAI134" s="123"/>
      <c r="GAJ134" s="123"/>
      <c r="GAK134" s="123"/>
      <c r="GAL134" s="123"/>
      <c r="GAM134" s="123"/>
      <c r="GAN134" s="123"/>
      <c r="GAO134" s="123"/>
      <c r="GAP134" s="123"/>
      <c r="GAQ134" s="123"/>
      <c r="GAR134" s="123"/>
      <c r="GAS134" s="123"/>
      <c r="GAT134" s="123"/>
      <c r="GAU134" s="123"/>
      <c r="GAV134" s="123"/>
      <c r="GAW134" s="123"/>
      <c r="GAX134" s="123"/>
      <c r="GAY134" s="123"/>
      <c r="GAZ134" s="123"/>
      <c r="GBA134" s="123"/>
      <c r="GBB134" s="123"/>
      <c r="GBC134" s="123"/>
      <c r="GBD134" s="123"/>
      <c r="GBE134" s="123"/>
      <c r="GBF134" s="123"/>
      <c r="GBG134" s="123"/>
      <c r="GBH134" s="123"/>
      <c r="GBI134" s="123"/>
      <c r="GBJ134" s="123"/>
      <c r="GBK134" s="123"/>
      <c r="GBL134" s="123"/>
      <c r="GBM134" s="123"/>
      <c r="GBN134" s="123"/>
      <c r="GBO134" s="123"/>
      <c r="GBP134" s="123"/>
      <c r="GBQ134" s="123"/>
      <c r="GBR134" s="123"/>
      <c r="GBS134" s="123"/>
      <c r="GBT134" s="123"/>
      <c r="GBU134" s="123"/>
      <c r="GBV134" s="123"/>
      <c r="GBW134" s="123"/>
      <c r="GBX134" s="123"/>
      <c r="GBY134" s="123"/>
      <c r="GBZ134" s="123"/>
      <c r="GCA134" s="123"/>
      <c r="GCB134" s="123"/>
      <c r="GCC134" s="123"/>
      <c r="GCD134" s="123"/>
      <c r="GCE134" s="123"/>
      <c r="GCF134" s="123"/>
      <c r="GCG134" s="123"/>
      <c r="GCH134" s="123"/>
      <c r="GCI134" s="123"/>
      <c r="GCJ134" s="123"/>
      <c r="GCK134" s="123"/>
      <c r="GCL134" s="123"/>
      <c r="GCM134" s="123"/>
      <c r="GCN134" s="123"/>
      <c r="GCO134" s="123"/>
      <c r="GCP134" s="123"/>
      <c r="GCQ134" s="123"/>
      <c r="GCR134" s="123"/>
      <c r="GCS134" s="123"/>
      <c r="GCT134" s="123"/>
      <c r="GCU134" s="123"/>
      <c r="GCV134" s="123"/>
      <c r="GCW134" s="123"/>
      <c r="GCX134" s="123"/>
      <c r="GCY134" s="123"/>
      <c r="GCZ134" s="123"/>
      <c r="GDA134" s="123"/>
      <c r="GDB134" s="123"/>
      <c r="GDC134" s="123"/>
      <c r="GDD134" s="123"/>
      <c r="GDE134" s="123"/>
      <c r="GDF134" s="123"/>
      <c r="GDG134" s="123"/>
      <c r="GDH134" s="123"/>
      <c r="GDI134" s="123"/>
      <c r="GDJ134" s="123"/>
      <c r="GDK134" s="123"/>
      <c r="GDL134" s="123"/>
      <c r="GDM134" s="123"/>
      <c r="GDN134" s="123"/>
      <c r="GDO134" s="123"/>
      <c r="GDP134" s="123"/>
      <c r="GDQ134" s="123"/>
      <c r="GDR134" s="123"/>
      <c r="GDS134" s="123"/>
      <c r="GDT134" s="123"/>
      <c r="GDU134" s="123"/>
      <c r="GDV134" s="123"/>
      <c r="GDW134" s="123"/>
      <c r="GDX134" s="123"/>
      <c r="GDY134" s="123"/>
      <c r="GDZ134" s="123"/>
      <c r="GEA134" s="123"/>
      <c r="GEB134" s="123"/>
      <c r="GEC134" s="123"/>
      <c r="GED134" s="123"/>
      <c r="GEE134" s="123"/>
      <c r="GEF134" s="123"/>
      <c r="GEG134" s="123"/>
      <c r="GEH134" s="123"/>
      <c r="GEI134" s="123"/>
      <c r="GEJ134" s="123"/>
      <c r="GEK134" s="123"/>
      <c r="GEL134" s="123"/>
      <c r="GEM134" s="123"/>
      <c r="GEN134" s="123"/>
      <c r="GEO134" s="123"/>
      <c r="GEP134" s="123"/>
      <c r="GEQ134" s="123"/>
      <c r="GER134" s="123"/>
      <c r="GES134" s="123"/>
      <c r="GET134" s="123"/>
      <c r="GEU134" s="123"/>
      <c r="GEV134" s="123"/>
      <c r="GEW134" s="123"/>
      <c r="GEX134" s="123"/>
      <c r="GEY134" s="123"/>
      <c r="GEZ134" s="123"/>
      <c r="GFA134" s="123"/>
      <c r="GFB134" s="123"/>
      <c r="GFC134" s="123"/>
      <c r="GFD134" s="123"/>
      <c r="GFE134" s="123"/>
      <c r="GFF134" s="123"/>
      <c r="GFG134" s="123"/>
      <c r="GFH134" s="123"/>
      <c r="GFI134" s="123"/>
      <c r="GFJ134" s="123"/>
      <c r="GFK134" s="123"/>
      <c r="GFL134" s="123"/>
      <c r="GFM134" s="123"/>
      <c r="GFN134" s="123"/>
      <c r="GFO134" s="123"/>
      <c r="GFP134" s="123"/>
      <c r="GFQ134" s="123"/>
      <c r="GFR134" s="123"/>
      <c r="GFS134" s="123"/>
      <c r="GFT134" s="123"/>
      <c r="GFU134" s="123"/>
      <c r="GFV134" s="123"/>
      <c r="GFW134" s="123"/>
      <c r="GFX134" s="123"/>
      <c r="GFY134" s="123"/>
      <c r="GFZ134" s="123"/>
      <c r="GGA134" s="123"/>
      <c r="GGB134" s="123"/>
      <c r="GGC134" s="123"/>
      <c r="GGD134" s="123"/>
      <c r="GGE134" s="123"/>
      <c r="GGF134" s="123"/>
      <c r="GGG134" s="123"/>
      <c r="GGH134" s="123"/>
      <c r="GGI134" s="123"/>
      <c r="GGJ134" s="123"/>
      <c r="GGK134" s="123"/>
      <c r="GGL134" s="123"/>
      <c r="GGM134" s="123"/>
      <c r="GGN134" s="123"/>
      <c r="GGO134" s="123"/>
      <c r="GGP134" s="123"/>
      <c r="GGQ134" s="123"/>
      <c r="GGR134" s="123"/>
      <c r="GGS134" s="123"/>
      <c r="GGT134" s="123"/>
      <c r="GGU134" s="123"/>
      <c r="GGV134" s="123"/>
      <c r="GGW134" s="123"/>
      <c r="GGX134" s="123"/>
      <c r="GGY134" s="123"/>
      <c r="GGZ134" s="123"/>
      <c r="GHA134" s="123"/>
      <c r="GHB134" s="123"/>
      <c r="GHC134" s="123"/>
      <c r="GHD134" s="123"/>
      <c r="GHE134" s="123"/>
      <c r="GHF134" s="123"/>
      <c r="GHG134" s="123"/>
      <c r="GHH134" s="123"/>
      <c r="GHI134" s="123"/>
      <c r="GHJ134" s="123"/>
      <c r="GHK134" s="123"/>
      <c r="GHL134" s="123"/>
      <c r="GHM134" s="123"/>
      <c r="GHN134" s="123"/>
      <c r="GHO134" s="123"/>
      <c r="GHP134" s="123"/>
      <c r="GHQ134" s="123"/>
      <c r="GHR134" s="123"/>
      <c r="GHS134" s="123"/>
      <c r="GHT134" s="123"/>
      <c r="GHU134" s="123"/>
      <c r="GHV134" s="123"/>
      <c r="GHW134" s="123"/>
      <c r="GHX134" s="123"/>
      <c r="GHY134" s="123"/>
      <c r="GHZ134" s="123"/>
      <c r="GIA134" s="123"/>
      <c r="GIB134" s="123"/>
      <c r="GIC134" s="123"/>
      <c r="GID134" s="123"/>
      <c r="GIE134" s="123"/>
      <c r="GIF134" s="123"/>
      <c r="GIG134" s="123"/>
      <c r="GIH134" s="123"/>
      <c r="GII134" s="123"/>
      <c r="GIJ134" s="123"/>
      <c r="GIK134" s="123"/>
      <c r="GIL134" s="123"/>
      <c r="GIM134" s="123"/>
      <c r="GIN134" s="123"/>
      <c r="GIO134" s="123"/>
      <c r="GIP134" s="123"/>
      <c r="GIQ134" s="123"/>
      <c r="GIR134" s="123"/>
      <c r="GIS134" s="123"/>
      <c r="GIT134" s="123"/>
      <c r="GIU134" s="123"/>
      <c r="GIV134" s="123"/>
      <c r="GIW134" s="123"/>
      <c r="GIX134" s="123"/>
      <c r="GIY134" s="123"/>
      <c r="GIZ134" s="123"/>
      <c r="GJA134" s="123"/>
      <c r="GJB134" s="123"/>
      <c r="GJC134" s="123"/>
      <c r="GJD134" s="123"/>
      <c r="GJE134" s="123"/>
      <c r="GJF134" s="123"/>
      <c r="GJG134" s="123"/>
      <c r="GJH134" s="123"/>
      <c r="GJI134" s="123"/>
      <c r="GJJ134" s="123"/>
      <c r="GJK134" s="123"/>
      <c r="GJL134" s="123"/>
      <c r="GJM134" s="123"/>
      <c r="GJN134" s="123"/>
      <c r="GJO134" s="123"/>
      <c r="GJP134" s="123"/>
      <c r="GJQ134" s="123"/>
      <c r="GJR134" s="123"/>
      <c r="GJS134" s="123"/>
      <c r="GJT134" s="123"/>
      <c r="GJU134" s="123"/>
      <c r="GJV134" s="123"/>
      <c r="GJW134" s="123"/>
      <c r="GJX134" s="123"/>
      <c r="GJY134" s="123"/>
      <c r="GJZ134" s="123"/>
      <c r="GKA134" s="123"/>
      <c r="GKB134" s="123"/>
      <c r="GKC134" s="123"/>
      <c r="GKD134" s="123"/>
      <c r="GKE134" s="123"/>
      <c r="GKF134" s="123"/>
      <c r="GKG134" s="123"/>
      <c r="GKH134" s="123"/>
      <c r="GKI134" s="123"/>
      <c r="GKJ134" s="123"/>
      <c r="GKK134" s="123"/>
      <c r="GKL134" s="123"/>
      <c r="GKM134" s="123"/>
      <c r="GKN134" s="123"/>
      <c r="GKO134" s="123"/>
      <c r="GKP134" s="123"/>
      <c r="GKQ134" s="123"/>
      <c r="GKR134" s="123"/>
      <c r="GKS134" s="123"/>
      <c r="GKT134" s="123"/>
      <c r="GKU134" s="123"/>
      <c r="GKV134" s="123"/>
      <c r="GKW134" s="123"/>
      <c r="GKX134" s="123"/>
      <c r="GKY134" s="123"/>
      <c r="GKZ134" s="123"/>
      <c r="GLA134" s="123"/>
      <c r="GLB134" s="123"/>
      <c r="GLC134" s="123"/>
      <c r="GLD134" s="123"/>
      <c r="GLE134" s="123"/>
      <c r="GLF134" s="123"/>
      <c r="GLG134" s="123"/>
      <c r="GLH134" s="123"/>
      <c r="GLI134" s="123"/>
      <c r="GLJ134" s="123"/>
      <c r="GLK134" s="123"/>
      <c r="GLL134" s="123"/>
      <c r="GLM134" s="123"/>
      <c r="GLN134" s="123"/>
      <c r="GLO134" s="123"/>
      <c r="GLP134" s="123"/>
      <c r="GLQ134" s="123"/>
      <c r="GLR134" s="123"/>
      <c r="GLS134" s="123"/>
      <c r="GLT134" s="123"/>
      <c r="GLU134" s="123"/>
      <c r="GLV134" s="123"/>
      <c r="GLW134" s="123"/>
      <c r="GLX134" s="123"/>
      <c r="GLY134" s="123"/>
      <c r="GLZ134" s="123"/>
      <c r="GMA134" s="123"/>
      <c r="GMB134" s="123"/>
      <c r="GMC134" s="123"/>
      <c r="GMD134" s="123"/>
      <c r="GME134" s="123"/>
      <c r="GMF134" s="123"/>
      <c r="GMG134" s="123"/>
      <c r="GMH134" s="123"/>
      <c r="GMI134" s="123"/>
      <c r="GMJ134" s="123"/>
      <c r="GMK134" s="123"/>
      <c r="GML134" s="123"/>
      <c r="GMM134" s="123"/>
      <c r="GMN134" s="123"/>
      <c r="GMO134" s="123"/>
      <c r="GMP134" s="123"/>
      <c r="GMQ134" s="123"/>
      <c r="GMR134" s="123"/>
      <c r="GMS134" s="123"/>
      <c r="GMT134" s="123"/>
      <c r="GMU134" s="123"/>
      <c r="GMV134" s="123"/>
      <c r="GMW134" s="123"/>
      <c r="GMX134" s="123"/>
      <c r="GMY134" s="123"/>
      <c r="GMZ134" s="123"/>
      <c r="GNA134" s="123"/>
      <c r="GNB134" s="123"/>
      <c r="GNC134" s="123"/>
      <c r="GND134" s="123"/>
      <c r="GNE134" s="123"/>
      <c r="GNF134" s="123"/>
      <c r="GNG134" s="123"/>
      <c r="GNH134" s="123"/>
      <c r="GNI134" s="123"/>
      <c r="GNJ134" s="123"/>
      <c r="GNK134" s="123"/>
      <c r="GNL134" s="123"/>
      <c r="GNM134" s="123"/>
      <c r="GNN134" s="123"/>
      <c r="GNO134" s="123"/>
      <c r="GNP134" s="123"/>
      <c r="GNQ134" s="123"/>
      <c r="GNR134" s="123"/>
      <c r="GNS134" s="123"/>
      <c r="GNT134" s="123"/>
      <c r="GNU134" s="123"/>
      <c r="GNV134" s="123"/>
      <c r="GNW134" s="123"/>
      <c r="GNX134" s="123"/>
      <c r="GNY134" s="123"/>
      <c r="GNZ134" s="123"/>
      <c r="GOA134" s="123"/>
      <c r="GOB134" s="123"/>
      <c r="GOC134" s="123"/>
      <c r="GOD134" s="123"/>
      <c r="GOE134" s="123"/>
      <c r="GOF134" s="123"/>
      <c r="GOG134" s="123"/>
      <c r="GOH134" s="123"/>
      <c r="GOI134" s="123"/>
      <c r="GOJ134" s="123"/>
      <c r="GOK134" s="123"/>
      <c r="GOL134" s="123"/>
      <c r="GOM134" s="123"/>
      <c r="GON134" s="123"/>
      <c r="GOO134" s="123"/>
      <c r="GOP134" s="123"/>
      <c r="GOQ134" s="123"/>
      <c r="GOR134" s="123"/>
      <c r="GOS134" s="123"/>
      <c r="GOT134" s="123"/>
      <c r="GOU134" s="123"/>
      <c r="GOV134" s="123"/>
      <c r="GOW134" s="123"/>
      <c r="GOX134" s="123"/>
      <c r="GOY134" s="123"/>
      <c r="GOZ134" s="123"/>
      <c r="GPA134" s="123"/>
      <c r="GPB134" s="123"/>
      <c r="GPC134" s="123"/>
      <c r="GPD134" s="123"/>
      <c r="GPE134" s="123"/>
      <c r="GPF134" s="123"/>
      <c r="GPG134" s="123"/>
      <c r="GPH134" s="123"/>
      <c r="GPI134" s="123"/>
      <c r="GPJ134" s="123"/>
      <c r="GPK134" s="123"/>
      <c r="GPL134" s="123"/>
      <c r="GPM134" s="123"/>
      <c r="GPN134" s="123"/>
      <c r="GPO134" s="123"/>
      <c r="GPP134" s="123"/>
      <c r="GPQ134" s="123"/>
      <c r="GPR134" s="123"/>
      <c r="GPS134" s="123"/>
      <c r="GPT134" s="123"/>
      <c r="GPU134" s="123"/>
      <c r="GPV134" s="123"/>
      <c r="GPW134" s="123"/>
      <c r="GPX134" s="123"/>
      <c r="GPY134" s="123"/>
      <c r="GPZ134" s="123"/>
      <c r="GQA134" s="123"/>
      <c r="GQB134" s="123"/>
      <c r="GQC134" s="123"/>
      <c r="GQD134" s="123"/>
      <c r="GQE134" s="123"/>
      <c r="GQF134" s="123"/>
      <c r="GQG134" s="123"/>
      <c r="GQH134" s="123"/>
      <c r="GQI134" s="123"/>
      <c r="GQJ134" s="123"/>
      <c r="GQK134" s="123"/>
      <c r="GQL134" s="123"/>
      <c r="GQM134" s="123"/>
      <c r="GQN134" s="123"/>
      <c r="GQO134" s="123"/>
      <c r="GQP134" s="123"/>
      <c r="GQQ134" s="123"/>
      <c r="GQR134" s="123"/>
      <c r="GQS134" s="123"/>
      <c r="GQT134" s="123"/>
      <c r="GQU134" s="123"/>
      <c r="GQV134" s="123"/>
      <c r="GQW134" s="123"/>
      <c r="GQX134" s="123"/>
      <c r="GQY134" s="123"/>
      <c r="GQZ134" s="123"/>
      <c r="GRA134" s="123"/>
      <c r="GRB134" s="123"/>
      <c r="GRC134" s="123"/>
      <c r="GRD134" s="123"/>
      <c r="GRE134" s="123"/>
      <c r="GRF134" s="123"/>
      <c r="GRG134" s="123"/>
      <c r="GRH134" s="123"/>
      <c r="GRI134" s="123"/>
      <c r="GRJ134" s="123"/>
      <c r="GRK134" s="123"/>
      <c r="GRL134" s="123"/>
      <c r="GRM134" s="123"/>
      <c r="GRN134" s="123"/>
      <c r="GRO134" s="123"/>
      <c r="GRP134" s="123"/>
      <c r="GRQ134" s="123"/>
      <c r="GRR134" s="123"/>
      <c r="GRS134" s="123"/>
      <c r="GRT134" s="123"/>
      <c r="GRU134" s="123"/>
      <c r="GRV134" s="123"/>
      <c r="GRW134" s="123"/>
      <c r="GRX134" s="123"/>
      <c r="GRY134" s="123"/>
      <c r="GRZ134" s="123"/>
      <c r="GSA134" s="123"/>
      <c r="GSB134" s="123"/>
      <c r="GSC134" s="123"/>
      <c r="GSD134" s="123"/>
      <c r="GSE134" s="123"/>
      <c r="GSF134" s="123"/>
      <c r="GSG134" s="123"/>
      <c r="GSH134" s="123"/>
      <c r="GSI134" s="123"/>
      <c r="GSJ134" s="123"/>
      <c r="GSK134" s="123"/>
      <c r="GSL134" s="123"/>
      <c r="GSM134" s="123"/>
      <c r="GSN134" s="123"/>
      <c r="GSO134" s="123"/>
      <c r="GSP134" s="123"/>
      <c r="GSQ134" s="123"/>
      <c r="GSR134" s="123"/>
      <c r="GSS134" s="123"/>
      <c r="GST134" s="123"/>
      <c r="GSU134" s="123"/>
      <c r="GSV134" s="123"/>
      <c r="GSW134" s="123"/>
      <c r="GSX134" s="123"/>
      <c r="GSY134" s="123"/>
      <c r="GSZ134" s="123"/>
      <c r="GTA134" s="123"/>
      <c r="GTB134" s="123"/>
      <c r="GTC134" s="123"/>
      <c r="GTD134" s="123"/>
      <c r="GTE134" s="123"/>
      <c r="GTF134" s="123"/>
      <c r="GTG134" s="123"/>
      <c r="GTH134" s="123"/>
      <c r="GTI134" s="123"/>
      <c r="GTJ134" s="123"/>
      <c r="GTK134" s="123"/>
      <c r="GTL134" s="123"/>
      <c r="GTM134" s="123"/>
      <c r="GTN134" s="123"/>
      <c r="GTO134" s="123"/>
      <c r="GTP134" s="123"/>
      <c r="GTQ134" s="123"/>
      <c r="GTR134" s="123"/>
      <c r="GTS134" s="123"/>
      <c r="GTT134" s="123"/>
      <c r="GTU134" s="123"/>
      <c r="GTV134" s="123"/>
      <c r="GTW134" s="123"/>
      <c r="GTX134" s="123"/>
      <c r="GTY134" s="123"/>
      <c r="GTZ134" s="123"/>
      <c r="GUA134" s="123"/>
      <c r="GUB134" s="123"/>
      <c r="GUC134" s="123"/>
      <c r="GUD134" s="123"/>
      <c r="GUE134" s="123"/>
      <c r="GUF134" s="123"/>
      <c r="GUG134" s="123"/>
      <c r="GUH134" s="123"/>
      <c r="GUI134" s="123"/>
      <c r="GUJ134" s="123"/>
      <c r="GUK134" s="123"/>
      <c r="GUL134" s="123"/>
      <c r="GUM134" s="123"/>
      <c r="GUN134" s="123"/>
      <c r="GUO134" s="123"/>
      <c r="GUP134" s="123"/>
      <c r="GUQ134" s="123"/>
      <c r="GUR134" s="123"/>
      <c r="GUS134" s="123"/>
      <c r="GUT134" s="123"/>
      <c r="GUU134" s="123"/>
      <c r="GUV134" s="123"/>
      <c r="GUW134" s="123"/>
      <c r="GUX134" s="123"/>
      <c r="GUY134" s="123"/>
      <c r="GUZ134" s="123"/>
      <c r="GVA134" s="123"/>
      <c r="GVB134" s="123"/>
      <c r="GVC134" s="123"/>
      <c r="GVD134" s="123"/>
      <c r="GVE134" s="123"/>
      <c r="GVF134" s="123"/>
      <c r="GVG134" s="123"/>
      <c r="GVH134" s="123"/>
      <c r="GVI134" s="123"/>
      <c r="GVJ134" s="123"/>
      <c r="GVK134" s="123"/>
      <c r="GVL134" s="123"/>
      <c r="GVM134" s="123"/>
      <c r="GVN134" s="123"/>
      <c r="GVO134" s="123"/>
      <c r="GVP134" s="123"/>
      <c r="GVQ134" s="123"/>
      <c r="GVR134" s="123"/>
      <c r="GVS134" s="123"/>
      <c r="GVT134" s="123"/>
      <c r="GVU134" s="123"/>
      <c r="GVV134" s="123"/>
      <c r="GVW134" s="123"/>
      <c r="GVX134" s="123"/>
      <c r="GVY134" s="123"/>
      <c r="GVZ134" s="123"/>
      <c r="GWA134" s="123"/>
      <c r="GWB134" s="123"/>
      <c r="GWC134" s="123"/>
      <c r="GWD134" s="123"/>
      <c r="GWE134" s="123"/>
      <c r="GWF134" s="123"/>
      <c r="GWG134" s="123"/>
      <c r="GWH134" s="123"/>
      <c r="GWI134" s="123"/>
      <c r="GWJ134" s="123"/>
      <c r="GWK134" s="123"/>
      <c r="GWL134" s="123"/>
      <c r="GWM134" s="123"/>
      <c r="GWN134" s="123"/>
      <c r="GWO134" s="123"/>
      <c r="GWP134" s="123"/>
      <c r="GWQ134" s="123"/>
      <c r="GWR134" s="123"/>
      <c r="GWS134" s="123"/>
      <c r="GWT134" s="123"/>
      <c r="GWU134" s="123"/>
      <c r="GWV134" s="123"/>
      <c r="GWW134" s="123"/>
      <c r="GWX134" s="123"/>
      <c r="GWY134" s="123"/>
      <c r="GWZ134" s="123"/>
      <c r="GXA134" s="123"/>
      <c r="GXB134" s="123"/>
      <c r="GXC134" s="123"/>
      <c r="GXD134" s="123"/>
      <c r="GXE134" s="123"/>
      <c r="GXF134" s="123"/>
      <c r="GXG134" s="123"/>
      <c r="GXH134" s="123"/>
      <c r="GXI134" s="123"/>
      <c r="GXJ134" s="123"/>
      <c r="GXK134" s="123"/>
      <c r="GXL134" s="123"/>
      <c r="GXM134" s="123"/>
      <c r="GXN134" s="123"/>
      <c r="GXO134" s="123"/>
      <c r="GXP134" s="123"/>
      <c r="GXQ134" s="123"/>
      <c r="GXR134" s="123"/>
      <c r="GXS134" s="123"/>
      <c r="GXT134" s="123"/>
      <c r="GXU134" s="123"/>
      <c r="GXV134" s="123"/>
      <c r="GXW134" s="123"/>
      <c r="GXX134" s="123"/>
      <c r="GXY134" s="123"/>
      <c r="GXZ134" s="123"/>
      <c r="GYA134" s="123"/>
      <c r="GYB134" s="123"/>
      <c r="GYC134" s="123"/>
      <c r="GYD134" s="123"/>
      <c r="GYE134" s="123"/>
      <c r="GYF134" s="123"/>
      <c r="GYG134" s="123"/>
      <c r="GYH134" s="123"/>
      <c r="GYI134" s="123"/>
      <c r="GYJ134" s="123"/>
      <c r="GYK134" s="123"/>
      <c r="GYL134" s="123"/>
      <c r="GYM134" s="123"/>
      <c r="GYN134" s="123"/>
      <c r="GYO134" s="123"/>
      <c r="GYP134" s="123"/>
      <c r="GYQ134" s="123"/>
      <c r="GYR134" s="123"/>
      <c r="GYS134" s="123"/>
      <c r="GYT134" s="123"/>
      <c r="GYU134" s="123"/>
      <c r="GYV134" s="123"/>
      <c r="GYW134" s="123"/>
      <c r="GYX134" s="123"/>
      <c r="GYY134" s="123"/>
      <c r="GYZ134" s="123"/>
      <c r="GZA134" s="123"/>
      <c r="GZB134" s="123"/>
      <c r="GZC134" s="123"/>
      <c r="GZD134" s="123"/>
      <c r="GZE134" s="123"/>
      <c r="GZF134" s="123"/>
      <c r="GZG134" s="123"/>
      <c r="GZH134" s="123"/>
      <c r="GZI134" s="123"/>
      <c r="GZJ134" s="123"/>
      <c r="GZK134" s="123"/>
      <c r="GZL134" s="123"/>
      <c r="GZM134" s="123"/>
      <c r="GZN134" s="123"/>
      <c r="GZO134" s="123"/>
      <c r="GZP134" s="123"/>
      <c r="GZQ134" s="123"/>
      <c r="GZR134" s="123"/>
      <c r="GZS134" s="123"/>
      <c r="GZT134" s="123"/>
      <c r="GZU134" s="123"/>
      <c r="GZV134" s="123"/>
      <c r="GZW134" s="123"/>
      <c r="GZX134" s="123"/>
      <c r="GZY134" s="123"/>
      <c r="GZZ134" s="123"/>
      <c r="HAA134" s="123"/>
      <c r="HAB134" s="123"/>
      <c r="HAC134" s="123"/>
      <c r="HAD134" s="123"/>
      <c r="HAE134" s="123"/>
      <c r="HAF134" s="123"/>
      <c r="HAG134" s="123"/>
      <c r="HAH134" s="123"/>
      <c r="HAI134" s="123"/>
      <c r="HAJ134" s="123"/>
      <c r="HAK134" s="123"/>
      <c r="HAL134" s="123"/>
      <c r="HAM134" s="123"/>
      <c r="HAN134" s="123"/>
      <c r="HAO134" s="123"/>
      <c r="HAP134" s="123"/>
      <c r="HAQ134" s="123"/>
      <c r="HAR134" s="123"/>
      <c r="HAS134" s="123"/>
      <c r="HAT134" s="123"/>
      <c r="HAU134" s="123"/>
      <c r="HAV134" s="123"/>
      <c r="HAW134" s="123"/>
      <c r="HAX134" s="123"/>
      <c r="HAY134" s="123"/>
      <c r="HAZ134" s="123"/>
      <c r="HBA134" s="123"/>
      <c r="HBB134" s="123"/>
      <c r="HBC134" s="123"/>
      <c r="HBD134" s="123"/>
      <c r="HBE134" s="123"/>
      <c r="HBF134" s="123"/>
      <c r="HBG134" s="123"/>
      <c r="HBH134" s="123"/>
      <c r="HBI134" s="123"/>
      <c r="HBJ134" s="123"/>
      <c r="HBK134" s="123"/>
      <c r="HBL134" s="123"/>
      <c r="HBM134" s="123"/>
      <c r="HBN134" s="123"/>
      <c r="HBO134" s="123"/>
      <c r="HBP134" s="123"/>
      <c r="HBQ134" s="123"/>
      <c r="HBR134" s="123"/>
      <c r="HBS134" s="123"/>
      <c r="HBT134" s="123"/>
      <c r="HBU134" s="123"/>
      <c r="HBV134" s="123"/>
      <c r="HBW134" s="123"/>
      <c r="HBX134" s="123"/>
      <c r="HBY134" s="123"/>
      <c r="HBZ134" s="123"/>
      <c r="HCA134" s="123"/>
      <c r="HCB134" s="123"/>
      <c r="HCC134" s="123"/>
      <c r="HCD134" s="123"/>
      <c r="HCE134" s="123"/>
      <c r="HCF134" s="123"/>
      <c r="HCG134" s="123"/>
      <c r="HCH134" s="123"/>
      <c r="HCI134" s="123"/>
      <c r="HCJ134" s="123"/>
      <c r="HCK134" s="123"/>
      <c r="HCL134" s="123"/>
      <c r="HCM134" s="123"/>
      <c r="HCN134" s="123"/>
      <c r="HCO134" s="123"/>
      <c r="HCP134" s="123"/>
      <c r="HCQ134" s="123"/>
      <c r="HCR134" s="123"/>
      <c r="HCS134" s="123"/>
      <c r="HCT134" s="123"/>
      <c r="HCU134" s="123"/>
      <c r="HCV134" s="123"/>
      <c r="HCW134" s="123"/>
      <c r="HCX134" s="123"/>
      <c r="HCY134" s="123"/>
      <c r="HCZ134" s="123"/>
      <c r="HDA134" s="123"/>
      <c r="HDB134" s="123"/>
      <c r="HDC134" s="123"/>
      <c r="HDD134" s="123"/>
      <c r="HDE134" s="123"/>
      <c r="HDF134" s="123"/>
      <c r="HDG134" s="123"/>
      <c r="HDH134" s="123"/>
      <c r="HDI134" s="123"/>
      <c r="HDJ134" s="123"/>
      <c r="HDK134" s="123"/>
      <c r="HDL134" s="123"/>
      <c r="HDM134" s="123"/>
      <c r="HDN134" s="123"/>
      <c r="HDO134" s="123"/>
      <c r="HDP134" s="123"/>
      <c r="HDQ134" s="123"/>
      <c r="HDR134" s="123"/>
      <c r="HDS134" s="123"/>
      <c r="HDT134" s="123"/>
      <c r="HDU134" s="123"/>
      <c r="HDV134" s="123"/>
      <c r="HDW134" s="123"/>
      <c r="HDX134" s="123"/>
      <c r="HDY134" s="123"/>
      <c r="HDZ134" s="123"/>
      <c r="HEA134" s="123"/>
      <c r="HEB134" s="123"/>
      <c r="HEC134" s="123"/>
      <c r="HED134" s="123"/>
      <c r="HEE134" s="123"/>
      <c r="HEF134" s="123"/>
      <c r="HEG134" s="123"/>
      <c r="HEH134" s="123"/>
      <c r="HEI134" s="123"/>
      <c r="HEJ134" s="123"/>
      <c r="HEK134" s="123"/>
      <c r="HEL134" s="123"/>
      <c r="HEM134" s="123"/>
      <c r="HEN134" s="123"/>
      <c r="HEO134" s="123"/>
      <c r="HEP134" s="123"/>
      <c r="HEQ134" s="123"/>
      <c r="HER134" s="123"/>
      <c r="HES134" s="123"/>
      <c r="HET134" s="123"/>
      <c r="HEU134" s="123"/>
      <c r="HEV134" s="123"/>
      <c r="HEW134" s="123"/>
      <c r="HEX134" s="123"/>
      <c r="HEY134" s="123"/>
      <c r="HEZ134" s="123"/>
      <c r="HFA134" s="123"/>
      <c r="HFB134" s="123"/>
      <c r="HFC134" s="123"/>
      <c r="HFD134" s="123"/>
      <c r="HFE134" s="123"/>
      <c r="HFF134" s="123"/>
      <c r="HFG134" s="123"/>
      <c r="HFH134" s="123"/>
      <c r="HFI134" s="123"/>
      <c r="HFJ134" s="123"/>
      <c r="HFK134" s="123"/>
      <c r="HFL134" s="123"/>
      <c r="HFM134" s="123"/>
      <c r="HFN134" s="123"/>
      <c r="HFO134" s="123"/>
      <c r="HFP134" s="123"/>
      <c r="HFQ134" s="123"/>
      <c r="HFR134" s="123"/>
      <c r="HFS134" s="123"/>
      <c r="HFT134" s="123"/>
      <c r="HFU134" s="123"/>
      <c r="HFV134" s="123"/>
      <c r="HFW134" s="123"/>
      <c r="HFX134" s="123"/>
      <c r="HFY134" s="123"/>
      <c r="HFZ134" s="123"/>
      <c r="HGA134" s="123"/>
      <c r="HGB134" s="123"/>
      <c r="HGC134" s="123"/>
      <c r="HGD134" s="123"/>
      <c r="HGE134" s="123"/>
      <c r="HGF134" s="123"/>
      <c r="HGG134" s="123"/>
      <c r="HGH134" s="123"/>
      <c r="HGI134" s="123"/>
      <c r="HGJ134" s="123"/>
      <c r="HGK134" s="123"/>
      <c r="HGL134" s="123"/>
      <c r="HGM134" s="123"/>
      <c r="HGN134" s="123"/>
      <c r="HGO134" s="123"/>
      <c r="HGP134" s="123"/>
      <c r="HGQ134" s="123"/>
      <c r="HGR134" s="123"/>
      <c r="HGS134" s="123"/>
      <c r="HGT134" s="123"/>
      <c r="HGU134" s="123"/>
      <c r="HGV134" s="123"/>
      <c r="HGW134" s="123"/>
      <c r="HGX134" s="123"/>
      <c r="HGY134" s="123"/>
      <c r="HGZ134" s="123"/>
      <c r="HHA134" s="123"/>
      <c r="HHB134" s="123"/>
      <c r="HHC134" s="123"/>
      <c r="HHD134" s="123"/>
      <c r="HHE134" s="123"/>
      <c r="HHF134" s="123"/>
      <c r="HHG134" s="123"/>
      <c r="HHH134" s="123"/>
      <c r="HHI134" s="123"/>
      <c r="HHJ134" s="123"/>
      <c r="HHK134" s="123"/>
      <c r="HHL134" s="123"/>
      <c r="HHM134" s="123"/>
      <c r="HHN134" s="123"/>
      <c r="HHO134" s="123"/>
      <c r="HHP134" s="123"/>
      <c r="HHQ134" s="123"/>
      <c r="HHR134" s="123"/>
      <c r="HHS134" s="123"/>
      <c r="HHT134" s="123"/>
      <c r="HHU134" s="123"/>
      <c r="HHV134" s="123"/>
      <c r="HHW134" s="123"/>
      <c r="HHX134" s="123"/>
      <c r="HHY134" s="123"/>
      <c r="HHZ134" s="123"/>
      <c r="HIA134" s="123"/>
      <c r="HIB134" s="123"/>
      <c r="HIC134" s="123"/>
      <c r="HID134" s="123"/>
      <c r="HIE134" s="123"/>
      <c r="HIF134" s="123"/>
      <c r="HIG134" s="123"/>
      <c r="HIH134" s="123"/>
      <c r="HII134" s="123"/>
      <c r="HIJ134" s="123"/>
      <c r="HIK134" s="123"/>
      <c r="HIL134" s="123"/>
      <c r="HIM134" s="123"/>
      <c r="HIN134" s="123"/>
      <c r="HIO134" s="123"/>
      <c r="HIP134" s="123"/>
      <c r="HIQ134" s="123"/>
      <c r="HIR134" s="123"/>
      <c r="HIS134" s="123"/>
      <c r="HIT134" s="123"/>
      <c r="HIU134" s="123"/>
      <c r="HIV134" s="123"/>
      <c r="HIW134" s="123"/>
      <c r="HIX134" s="123"/>
      <c r="HIY134" s="123"/>
      <c r="HIZ134" s="123"/>
      <c r="HJA134" s="123"/>
      <c r="HJB134" s="123"/>
      <c r="HJC134" s="123"/>
      <c r="HJD134" s="123"/>
      <c r="HJE134" s="123"/>
      <c r="HJF134" s="123"/>
      <c r="HJG134" s="123"/>
      <c r="HJH134" s="123"/>
      <c r="HJI134" s="123"/>
      <c r="HJJ134" s="123"/>
      <c r="HJK134" s="123"/>
      <c r="HJL134" s="123"/>
      <c r="HJM134" s="123"/>
      <c r="HJN134" s="123"/>
      <c r="HJO134" s="123"/>
      <c r="HJP134" s="123"/>
      <c r="HJQ134" s="123"/>
      <c r="HJR134" s="123"/>
      <c r="HJS134" s="123"/>
      <c r="HJT134" s="123"/>
      <c r="HJU134" s="123"/>
      <c r="HJV134" s="123"/>
      <c r="HJW134" s="123"/>
      <c r="HJX134" s="123"/>
      <c r="HJY134" s="123"/>
      <c r="HJZ134" s="123"/>
      <c r="HKA134" s="123"/>
      <c r="HKB134" s="123"/>
      <c r="HKC134" s="123"/>
      <c r="HKD134" s="123"/>
      <c r="HKE134" s="123"/>
      <c r="HKF134" s="123"/>
      <c r="HKG134" s="123"/>
      <c r="HKH134" s="123"/>
      <c r="HKI134" s="123"/>
      <c r="HKJ134" s="123"/>
      <c r="HKK134" s="123"/>
      <c r="HKL134" s="123"/>
      <c r="HKM134" s="123"/>
      <c r="HKN134" s="123"/>
      <c r="HKO134" s="123"/>
      <c r="HKP134" s="123"/>
      <c r="HKQ134" s="123"/>
      <c r="HKR134" s="123"/>
      <c r="HKS134" s="123"/>
      <c r="HKT134" s="123"/>
      <c r="HKU134" s="123"/>
      <c r="HKV134" s="123"/>
      <c r="HKW134" s="123"/>
      <c r="HKX134" s="123"/>
      <c r="HKY134" s="123"/>
      <c r="HKZ134" s="123"/>
      <c r="HLA134" s="123"/>
      <c r="HLB134" s="123"/>
      <c r="HLC134" s="123"/>
      <c r="HLD134" s="123"/>
      <c r="HLE134" s="123"/>
      <c r="HLF134" s="123"/>
      <c r="HLG134" s="123"/>
      <c r="HLH134" s="123"/>
      <c r="HLI134" s="123"/>
      <c r="HLJ134" s="123"/>
      <c r="HLK134" s="123"/>
      <c r="HLL134" s="123"/>
      <c r="HLM134" s="123"/>
      <c r="HLN134" s="123"/>
      <c r="HLO134" s="123"/>
      <c r="HLP134" s="123"/>
      <c r="HLQ134" s="123"/>
      <c r="HLR134" s="123"/>
      <c r="HLS134" s="123"/>
      <c r="HLT134" s="123"/>
      <c r="HLU134" s="123"/>
      <c r="HLV134" s="123"/>
      <c r="HLW134" s="123"/>
      <c r="HLX134" s="123"/>
      <c r="HLY134" s="123"/>
      <c r="HLZ134" s="123"/>
      <c r="HMA134" s="123"/>
      <c r="HMB134" s="123"/>
      <c r="HMC134" s="123"/>
      <c r="HMD134" s="123"/>
      <c r="HME134" s="123"/>
      <c r="HMF134" s="123"/>
      <c r="HMG134" s="123"/>
      <c r="HMH134" s="123"/>
      <c r="HMI134" s="123"/>
      <c r="HMJ134" s="123"/>
      <c r="HMK134" s="123"/>
      <c r="HML134" s="123"/>
      <c r="HMM134" s="123"/>
      <c r="HMN134" s="123"/>
      <c r="HMO134" s="123"/>
      <c r="HMP134" s="123"/>
      <c r="HMQ134" s="123"/>
      <c r="HMR134" s="123"/>
      <c r="HMS134" s="123"/>
      <c r="HMT134" s="123"/>
      <c r="HMU134" s="123"/>
      <c r="HMV134" s="123"/>
      <c r="HMW134" s="123"/>
      <c r="HMX134" s="123"/>
      <c r="HMY134" s="123"/>
      <c r="HMZ134" s="123"/>
      <c r="HNA134" s="123"/>
      <c r="HNB134" s="123"/>
      <c r="HNC134" s="123"/>
      <c r="HND134" s="123"/>
      <c r="HNE134" s="123"/>
      <c r="HNF134" s="123"/>
      <c r="HNG134" s="123"/>
      <c r="HNH134" s="123"/>
      <c r="HNI134" s="123"/>
      <c r="HNJ134" s="123"/>
      <c r="HNK134" s="123"/>
      <c r="HNL134" s="123"/>
      <c r="HNM134" s="123"/>
      <c r="HNN134" s="123"/>
      <c r="HNO134" s="123"/>
      <c r="HNP134" s="123"/>
      <c r="HNQ134" s="123"/>
      <c r="HNR134" s="123"/>
      <c r="HNS134" s="123"/>
      <c r="HNT134" s="123"/>
      <c r="HNU134" s="123"/>
      <c r="HNV134" s="123"/>
      <c r="HNW134" s="123"/>
      <c r="HNX134" s="123"/>
      <c r="HNY134" s="123"/>
      <c r="HNZ134" s="123"/>
      <c r="HOA134" s="123"/>
      <c r="HOB134" s="123"/>
      <c r="HOC134" s="123"/>
      <c r="HOD134" s="123"/>
      <c r="HOE134" s="123"/>
      <c r="HOF134" s="123"/>
      <c r="HOG134" s="123"/>
      <c r="HOH134" s="123"/>
      <c r="HOI134" s="123"/>
      <c r="HOJ134" s="123"/>
      <c r="HOK134" s="123"/>
      <c r="HOL134" s="123"/>
      <c r="HOM134" s="123"/>
      <c r="HON134" s="123"/>
      <c r="HOO134" s="123"/>
      <c r="HOP134" s="123"/>
      <c r="HOQ134" s="123"/>
      <c r="HOR134" s="123"/>
      <c r="HOS134" s="123"/>
      <c r="HOT134" s="123"/>
      <c r="HOU134" s="123"/>
      <c r="HOV134" s="123"/>
      <c r="HOW134" s="123"/>
      <c r="HOX134" s="123"/>
      <c r="HOY134" s="123"/>
      <c r="HOZ134" s="123"/>
      <c r="HPA134" s="123"/>
      <c r="HPB134" s="123"/>
      <c r="HPC134" s="123"/>
      <c r="HPD134" s="123"/>
      <c r="HPE134" s="123"/>
      <c r="HPF134" s="123"/>
      <c r="HPG134" s="123"/>
      <c r="HPH134" s="123"/>
      <c r="HPI134" s="123"/>
      <c r="HPJ134" s="123"/>
      <c r="HPK134" s="123"/>
      <c r="HPL134" s="123"/>
      <c r="HPM134" s="123"/>
      <c r="HPN134" s="123"/>
      <c r="HPO134" s="123"/>
      <c r="HPP134" s="123"/>
      <c r="HPQ134" s="123"/>
      <c r="HPR134" s="123"/>
      <c r="HPS134" s="123"/>
      <c r="HPT134" s="123"/>
      <c r="HPU134" s="123"/>
      <c r="HPV134" s="123"/>
      <c r="HPW134" s="123"/>
      <c r="HPX134" s="123"/>
      <c r="HPY134" s="123"/>
      <c r="HPZ134" s="123"/>
      <c r="HQA134" s="123"/>
      <c r="HQB134" s="123"/>
      <c r="HQC134" s="123"/>
      <c r="HQD134" s="123"/>
      <c r="HQE134" s="123"/>
      <c r="HQF134" s="123"/>
      <c r="HQG134" s="123"/>
      <c r="HQH134" s="123"/>
      <c r="HQI134" s="123"/>
      <c r="HQJ134" s="123"/>
      <c r="HQK134" s="123"/>
      <c r="HQL134" s="123"/>
      <c r="HQM134" s="123"/>
      <c r="HQN134" s="123"/>
      <c r="HQO134" s="123"/>
      <c r="HQP134" s="123"/>
      <c r="HQQ134" s="123"/>
      <c r="HQR134" s="123"/>
      <c r="HQS134" s="123"/>
      <c r="HQT134" s="123"/>
      <c r="HQU134" s="123"/>
      <c r="HQV134" s="123"/>
      <c r="HQW134" s="123"/>
      <c r="HQX134" s="123"/>
      <c r="HQY134" s="123"/>
      <c r="HQZ134" s="123"/>
      <c r="HRA134" s="123"/>
      <c r="HRB134" s="123"/>
      <c r="HRC134" s="123"/>
      <c r="HRD134" s="123"/>
      <c r="HRE134" s="123"/>
      <c r="HRF134" s="123"/>
      <c r="HRG134" s="123"/>
      <c r="HRH134" s="123"/>
      <c r="HRI134" s="123"/>
      <c r="HRJ134" s="123"/>
      <c r="HRK134" s="123"/>
      <c r="HRL134" s="123"/>
      <c r="HRM134" s="123"/>
      <c r="HRN134" s="123"/>
      <c r="HRO134" s="123"/>
      <c r="HRP134" s="123"/>
      <c r="HRQ134" s="123"/>
      <c r="HRR134" s="123"/>
      <c r="HRS134" s="123"/>
      <c r="HRT134" s="123"/>
      <c r="HRU134" s="123"/>
      <c r="HRV134" s="123"/>
      <c r="HRW134" s="123"/>
      <c r="HRX134" s="123"/>
      <c r="HRY134" s="123"/>
      <c r="HRZ134" s="123"/>
      <c r="HSA134" s="123"/>
      <c r="HSB134" s="123"/>
      <c r="HSC134" s="123"/>
      <c r="HSD134" s="123"/>
      <c r="HSE134" s="123"/>
      <c r="HSF134" s="123"/>
      <c r="HSG134" s="123"/>
      <c r="HSH134" s="123"/>
      <c r="HSI134" s="123"/>
      <c r="HSJ134" s="123"/>
      <c r="HSK134" s="123"/>
      <c r="HSL134" s="123"/>
      <c r="HSM134" s="123"/>
      <c r="HSN134" s="123"/>
      <c r="HSO134" s="123"/>
      <c r="HSP134" s="123"/>
      <c r="HSQ134" s="123"/>
      <c r="HSR134" s="123"/>
      <c r="HSS134" s="123"/>
      <c r="HST134" s="123"/>
      <c r="HSU134" s="123"/>
      <c r="HSV134" s="123"/>
      <c r="HSW134" s="123"/>
      <c r="HSX134" s="123"/>
      <c r="HSY134" s="123"/>
      <c r="HSZ134" s="123"/>
      <c r="HTA134" s="123"/>
      <c r="HTB134" s="123"/>
      <c r="HTC134" s="123"/>
      <c r="HTD134" s="123"/>
      <c r="HTE134" s="123"/>
      <c r="HTF134" s="123"/>
      <c r="HTG134" s="123"/>
      <c r="HTH134" s="123"/>
      <c r="HTI134" s="123"/>
      <c r="HTJ134" s="123"/>
      <c r="HTK134" s="123"/>
      <c r="HTL134" s="123"/>
      <c r="HTM134" s="123"/>
      <c r="HTN134" s="123"/>
      <c r="HTO134" s="123"/>
      <c r="HTP134" s="123"/>
      <c r="HTQ134" s="123"/>
      <c r="HTR134" s="123"/>
      <c r="HTS134" s="123"/>
      <c r="HTT134" s="123"/>
      <c r="HTU134" s="123"/>
      <c r="HTV134" s="123"/>
      <c r="HTW134" s="123"/>
      <c r="HTX134" s="123"/>
      <c r="HTY134" s="123"/>
      <c r="HTZ134" s="123"/>
      <c r="HUA134" s="123"/>
      <c r="HUB134" s="123"/>
      <c r="HUC134" s="123"/>
      <c r="HUD134" s="123"/>
      <c r="HUE134" s="123"/>
      <c r="HUF134" s="123"/>
      <c r="HUG134" s="123"/>
      <c r="HUH134" s="123"/>
      <c r="HUI134" s="123"/>
      <c r="HUJ134" s="123"/>
      <c r="HUK134" s="123"/>
      <c r="HUL134" s="123"/>
      <c r="HUM134" s="123"/>
      <c r="HUN134" s="123"/>
      <c r="HUO134" s="123"/>
      <c r="HUP134" s="123"/>
      <c r="HUQ134" s="123"/>
      <c r="HUR134" s="123"/>
      <c r="HUS134" s="123"/>
      <c r="HUT134" s="123"/>
      <c r="HUU134" s="123"/>
      <c r="HUV134" s="123"/>
      <c r="HUW134" s="123"/>
      <c r="HUX134" s="123"/>
      <c r="HUY134" s="123"/>
      <c r="HUZ134" s="123"/>
      <c r="HVA134" s="123"/>
      <c r="HVB134" s="123"/>
      <c r="HVC134" s="123"/>
      <c r="HVD134" s="123"/>
      <c r="HVE134" s="123"/>
      <c r="HVF134" s="123"/>
      <c r="HVG134" s="123"/>
      <c r="HVH134" s="123"/>
      <c r="HVI134" s="123"/>
      <c r="HVJ134" s="123"/>
      <c r="HVK134" s="123"/>
      <c r="HVL134" s="123"/>
      <c r="HVM134" s="123"/>
      <c r="HVN134" s="123"/>
      <c r="HVO134" s="123"/>
      <c r="HVP134" s="123"/>
      <c r="HVQ134" s="123"/>
      <c r="HVR134" s="123"/>
      <c r="HVS134" s="123"/>
      <c r="HVT134" s="123"/>
      <c r="HVU134" s="123"/>
      <c r="HVV134" s="123"/>
      <c r="HVW134" s="123"/>
      <c r="HVX134" s="123"/>
      <c r="HVY134" s="123"/>
      <c r="HVZ134" s="123"/>
      <c r="HWA134" s="123"/>
      <c r="HWB134" s="123"/>
      <c r="HWC134" s="123"/>
      <c r="HWD134" s="123"/>
      <c r="HWE134" s="123"/>
      <c r="HWF134" s="123"/>
      <c r="HWG134" s="123"/>
      <c r="HWH134" s="123"/>
      <c r="HWI134" s="123"/>
      <c r="HWJ134" s="123"/>
      <c r="HWK134" s="123"/>
      <c r="HWL134" s="123"/>
      <c r="HWM134" s="123"/>
      <c r="HWN134" s="123"/>
      <c r="HWO134" s="123"/>
      <c r="HWP134" s="123"/>
      <c r="HWQ134" s="123"/>
      <c r="HWR134" s="123"/>
      <c r="HWS134" s="123"/>
      <c r="HWT134" s="123"/>
      <c r="HWU134" s="123"/>
      <c r="HWV134" s="123"/>
      <c r="HWW134" s="123"/>
      <c r="HWX134" s="123"/>
      <c r="HWY134" s="123"/>
      <c r="HWZ134" s="123"/>
      <c r="HXA134" s="123"/>
      <c r="HXB134" s="123"/>
      <c r="HXC134" s="123"/>
      <c r="HXD134" s="123"/>
      <c r="HXE134" s="123"/>
      <c r="HXF134" s="123"/>
      <c r="HXG134" s="123"/>
      <c r="HXH134" s="123"/>
      <c r="HXI134" s="123"/>
      <c r="HXJ134" s="123"/>
      <c r="HXK134" s="123"/>
      <c r="HXL134" s="123"/>
      <c r="HXM134" s="123"/>
      <c r="HXN134" s="123"/>
      <c r="HXO134" s="123"/>
      <c r="HXP134" s="123"/>
      <c r="HXQ134" s="123"/>
      <c r="HXR134" s="123"/>
      <c r="HXS134" s="123"/>
      <c r="HXT134" s="123"/>
      <c r="HXU134" s="123"/>
      <c r="HXV134" s="123"/>
      <c r="HXW134" s="123"/>
      <c r="HXX134" s="123"/>
      <c r="HXY134" s="123"/>
      <c r="HXZ134" s="123"/>
      <c r="HYA134" s="123"/>
      <c r="HYB134" s="123"/>
      <c r="HYC134" s="123"/>
      <c r="HYD134" s="123"/>
      <c r="HYE134" s="123"/>
      <c r="HYF134" s="123"/>
      <c r="HYG134" s="123"/>
      <c r="HYH134" s="123"/>
      <c r="HYI134" s="123"/>
      <c r="HYJ134" s="123"/>
      <c r="HYK134" s="123"/>
      <c r="HYL134" s="123"/>
      <c r="HYM134" s="123"/>
      <c r="HYN134" s="123"/>
      <c r="HYO134" s="123"/>
      <c r="HYP134" s="123"/>
      <c r="HYQ134" s="123"/>
      <c r="HYR134" s="123"/>
      <c r="HYS134" s="123"/>
      <c r="HYT134" s="123"/>
      <c r="HYU134" s="123"/>
      <c r="HYV134" s="123"/>
      <c r="HYW134" s="123"/>
      <c r="HYX134" s="123"/>
      <c r="HYY134" s="123"/>
      <c r="HYZ134" s="123"/>
      <c r="HZA134" s="123"/>
      <c r="HZB134" s="123"/>
      <c r="HZC134" s="123"/>
      <c r="HZD134" s="123"/>
      <c r="HZE134" s="123"/>
      <c r="HZF134" s="123"/>
      <c r="HZG134" s="123"/>
      <c r="HZH134" s="123"/>
      <c r="HZI134" s="123"/>
      <c r="HZJ134" s="123"/>
      <c r="HZK134" s="123"/>
      <c r="HZL134" s="123"/>
      <c r="HZM134" s="123"/>
      <c r="HZN134" s="123"/>
      <c r="HZO134" s="123"/>
      <c r="HZP134" s="123"/>
      <c r="HZQ134" s="123"/>
      <c r="HZR134" s="123"/>
      <c r="HZS134" s="123"/>
      <c r="HZT134" s="123"/>
      <c r="HZU134" s="123"/>
      <c r="HZV134" s="123"/>
      <c r="HZW134" s="123"/>
      <c r="HZX134" s="123"/>
      <c r="HZY134" s="123"/>
      <c r="HZZ134" s="123"/>
      <c r="IAA134" s="123"/>
      <c r="IAB134" s="123"/>
      <c r="IAC134" s="123"/>
      <c r="IAD134" s="123"/>
      <c r="IAE134" s="123"/>
      <c r="IAF134" s="123"/>
      <c r="IAG134" s="123"/>
      <c r="IAH134" s="123"/>
      <c r="IAI134" s="123"/>
      <c r="IAJ134" s="123"/>
      <c r="IAK134" s="123"/>
      <c r="IAL134" s="123"/>
      <c r="IAM134" s="123"/>
      <c r="IAN134" s="123"/>
      <c r="IAO134" s="123"/>
      <c r="IAP134" s="123"/>
      <c r="IAQ134" s="123"/>
      <c r="IAR134" s="123"/>
      <c r="IAS134" s="123"/>
      <c r="IAT134" s="123"/>
      <c r="IAU134" s="123"/>
      <c r="IAV134" s="123"/>
      <c r="IAW134" s="123"/>
      <c r="IAX134" s="123"/>
      <c r="IAY134" s="123"/>
      <c r="IAZ134" s="123"/>
      <c r="IBA134" s="123"/>
      <c r="IBB134" s="123"/>
      <c r="IBC134" s="123"/>
      <c r="IBD134" s="123"/>
      <c r="IBE134" s="123"/>
      <c r="IBF134" s="123"/>
      <c r="IBG134" s="123"/>
      <c r="IBH134" s="123"/>
      <c r="IBI134" s="123"/>
      <c r="IBJ134" s="123"/>
      <c r="IBK134" s="123"/>
      <c r="IBL134" s="123"/>
      <c r="IBM134" s="123"/>
      <c r="IBN134" s="123"/>
      <c r="IBO134" s="123"/>
      <c r="IBP134" s="123"/>
      <c r="IBQ134" s="123"/>
      <c r="IBR134" s="123"/>
      <c r="IBS134" s="123"/>
      <c r="IBT134" s="123"/>
      <c r="IBU134" s="123"/>
      <c r="IBV134" s="123"/>
      <c r="IBW134" s="123"/>
      <c r="IBX134" s="123"/>
      <c r="IBY134" s="123"/>
      <c r="IBZ134" s="123"/>
      <c r="ICA134" s="123"/>
      <c r="ICB134" s="123"/>
      <c r="ICC134" s="123"/>
      <c r="ICD134" s="123"/>
      <c r="ICE134" s="123"/>
      <c r="ICF134" s="123"/>
      <c r="ICG134" s="123"/>
      <c r="ICH134" s="123"/>
      <c r="ICI134" s="123"/>
      <c r="ICJ134" s="123"/>
      <c r="ICK134" s="123"/>
      <c r="ICL134" s="123"/>
      <c r="ICM134" s="123"/>
      <c r="ICN134" s="123"/>
      <c r="ICO134" s="123"/>
      <c r="ICP134" s="123"/>
      <c r="ICQ134" s="123"/>
      <c r="ICR134" s="123"/>
      <c r="ICS134" s="123"/>
      <c r="ICT134" s="123"/>
      <c r="ICU134" s="123"/>
      <c r="ICV134" s="123"/>
      <c r="ICW134" s="123"/>
      <c r="ICX134" s="123"/>
      <c r="ICY134" s="123"/>
      <c r="ICZ134" s="123"/>
      <c r="IDA134" s="123"/>
      <c r="IDB134" s="123"/>
      <c r="IDC134" s="123"/>
      <c r="IDD134" s="123"/>
      <c r="IDE134" s="123"/>
      <c r="IDF134" s="123"/>
      <c r="IDG134" s="123"/>
      <c r="IDH134" s="123"/>
      <c r="IDI134" s="123"/>
      <c r="IDJ134" s="123"/>
      <c r="IDK134" s="123"/>
      <c r="IDL134" s="123"/>
      <c r="IDM134" s="123"/>
      <c r="IDN134" s="123"/>
      <c r="IDO134" s="123"/>
      <c r="IDP134" s="123"/>
      <c r="IDQ134" s="123"/>
      <c r="IDR134" s="123"/>
      <c r="IDS134" s="123"/>
      <c r="IDT134" s="123"/>
      <c r="IDU134" s="123"/>
      <c r="IDV134" s="123"/>
      <c r="IDW134" s="123"/>
      <c r="IDX134" s="123"/>
      <c r="IDY134" s="123"/>
      <c r="IDZ134" s="123"/>
      <c r="IEA134" s="123"/>
      <c r="IEB134" s="123"/>
      <c r="IEC134" s="123"/>
      <c r="IED134" s="123"/>
      <c r="IEE134" s="123"/>
      <c r="IEF134" s="123"/>
      <c r="IEG134" s="123"/>
      <c r="IEH134" s="123"/>
      <c r="IEI134" s="123"/>
      <c r="IEJ134" s="123"/>
      <c r="IEK134" s="123"/>
      <c r="IEL134" s="123"/>
      <c r="IEM134" s="123"/>
      <c r="IEN134" s="123"/>
      <c r="IEO134" s="123"/>
      <c r="IEP134" s="123"/>
      <c r="IEQ134" s="123"/>
      <c r="IER134" s="123"/>
      <c r="IES134" s="123"/>
      <c r="IET134" s="123"/>
      <c r="IEU134" s="123"/>
      <c r="IEV134" s="123"/>
      <c r="IEW134" s="123"/>
      <c r="IEX134" s="123"/>
      <c r="IEY134" s="123"/>
      <c r="IEZ134" s="123"/>
      <c r="IFA134" s="123"/>
      <c r="IFB134" s="123"/>
      <c r="IFC134" s="123"/>
      <c r="IFD134" s="123"/>
      <c r="IFE134" s="123"/>
      <c r="IFF134" s="123"/>
      <c r="IFG134" s="123"/>
      <c r="IFH134" s="123"/>
      <c r="IFI134" s="123"/>
      <c r="IFJ134" s="123"/>
      <c r="IFK134" s="123"/>
      <c r="IFL134" s="123"/>
      <c r="IFM134" s="123"/>
      <c r="IFN134" s="123"/>
      <c r="IFO134" s="123"/>
      <c r="IFP134" s="123"/>
      <c r="IFQ134" s="123"/>
      <c r="IFR134" s="123"/>
      <c r="IFS134" s="123"/>
      <c r="IFT134" s="123"/>
      <c r="IFU134" s="123"/>
      <c r="IFV134" s="123"/>
      <c r="IFW134" s="123"/>
      <c r="IFX134" s="123"/>
      <c r="IFY134" s="123"/>
      <c r="IFZ134" s="123"/>
      <c r="IGA134" s="123"/>
      <c r="IGB134" s="123"/>
      <c r="IGC134" s="123"/>
      <c r="IGD134" s="123"/>
      <c r="IGE134" s="123"/>
      <c r="IGF134" s="123"/>
      <c r="IGG134" s="123"/>
      <c r="IGH134" s="123"/>
      <c r="IGI134" s="123"/>
      <c r="IGJ134" s="123"/>
      <c r="IGK134" s="123"/>
      <c r="IGL134" s="123"/>
      <c r="IGM134" s="123"/>
      <c r="IGN134" s="123"/>
      <c r="IGO134" s="123"/>
      <c r="IGP134" s="123"/>
      <c r="IGQ134" s="123"/>
      <c r="IGR134" s="123"/>
      <c r="IGS134" s="123"/>
      <c r="IGT134" s="123"/>
      <c r="IGU134" s="123"/>
      <c r="IGV134" s="123"/>
      <c r="IGW134" s="123"/>
      <c r="IGX134" s="123"/>
      <c r="IGY134" s="123"/>
      <c r="IGZ134" s="123"/>
      <c r="IHA134" s="123"/>
      <c r="IHB134" s="123"/>
      <c r="IHC134" s="123"/>
      <c r="IHD134" s="123"/>
      <c r="IHE134" s="123"/>
      <c r="IHF134" s="123"/>
      <c r="IHG134" s="123"/>
      <c r="IHH134" s="123"/>
      <c r="IHI134" s="123"/>
      <c r="IHJ134" s="123"/>
      <c r="IHK134" s="123"/>
      <c r="IHL134" s="123"/>
      <c r="IHM134" s="123"/>
      <c r="IHN134" s="123"/>
      <c r="IHO134" s="123"/>
      <c r="IHP134" s="123"/>
      <c r="IHQ134" s="123"/>
      <c r="IHR134" s="123"/>
      <c r="IHS134" s="123"/>
      <c r="IHT134" s="123"/>
      <c r="IHU134" s="123"/>
      <c r="IHV134" s="123"/>
      <c r="IHW134" s="123"/>
      <c r="IHX134" s="123"/>
      <c r="IHY134" s="123"/>
      <c r="IHZ134" s="123"/>
      <c r="IIA134" s="123"/>
      <c r="IIB134" s="123"/>
      <c r="IIC134" s="123"/>
      <c r="IID134" s="123"/>
      <c r="IIE134" s="123"/>
      <c r="IIF134" s="123"/>
      <c r="IIG134" s="123"/>
      <c r="IIH134" s="123"/>
      <c r="III134" s="123"/>
      <c r="IIJ134" s="123"/>
      <c r="IIK134" s="123"/>
      <c r="IIL134" s="123"/>
      <c r="IIM134" s="123"/>
      <c r="IIN134" s="123"/>
      <c r="IIO134" s="123"/>
      <c r="IIP134" s="123"/>
      <c r="IIQ134" s="123"/>
      <c r="IIR134" s="123"/>
      <c r="IIS134" s="123"/>
      <c r="IIT134" s="123"/>
      <c r="IIU134" s="123"/>
      <c r="IIV134" s="123"/>
      <c r="IIW134" s="123"/>
      <c r="IIX134" s="123"/>
      <c r="IIY134" s="123"/>
      <c r="IIZ134" s="123"/>
      <c r="IJA134" s="123"/>
      <c r="IJB134" s="123"/>
      <c r="IJC134" s="123"/>
      <c r="IJD134" s="123"/>
      <c r="IJE134" s="123"/>
      <c r="IJF134" s="123"/>
      <c r="IJG134" s="123"/>
      <c r="IJH134" s="123"/>
      <c r="IJI134" s="123"/>
      <c r="IJJ134" s="123"/>
      <c r="IJK134" s="123"/>
      <c r="IJL134" s="123"/>
      <c r="IJM134" s="123"/>
      <c r="IJN134" s="123"/>
      <c r="IJO134" s="123"/>
      <c r="IJP134" s="123"/>
      <c r="IJQ134" s="123"/>
      <c r="IJR134" s="123"/>
      <c r="IJS134" s="123"/>
      <c r="IJT134" s="123"/>
      <c r="IJU134" s="123"/>
      <c r="IJV134" s="123"/>
      <c r="IJW134" s="123"/>
      <c r="IJX134" s="123"/>
      <c r="IJY134" s="123"/>
      <c r="IJZ134" s="123"/>
      <c r="IKA134" s="123"/>
      <c r="IKB134" s="123"/>
      <c r="IKC134" s="123"/>
      <c r="IKD134" s="123"/>
      <c r="IKE134" s="123"/>
      <c r="IKF134" s="123"/>
      <c r="IKG134" s="123"/>
      <c r="IKH134" s="123"/>
      <c r="IKI134" s="123"/>
      <c r="IKJ134" s="123"/>
      <c r="IKK134" s="123"/>
      <c r="IKL134" s="123"/>
      <c r="IKM134" s="123"/>
      <c r="IKN134" s="123"/>
      <c r="IKO134" s="123"/>
      <c r="IKP134" s="123"/>
      <c r="IKQ134" s="123"/>
      <c r="IKR134" s="123"/>
      <c r="IKS134" s="123"/>
      <c r="IKT134" s="123"/>
      <c r="IKU134" s="123"/>
      <c r="IKV134" s="123"/>
      <c r="IKW134" s="123"/>
      <c r="IKX134" s="123"/>
      <c r="IKY134" s="123"/>
      <c r="IKZ134" s="123"/>
      <c r="ILA134" s="123"/>
      <c r="ILB134" s="123"/>
      <c r="ILC134" s="123"/>
      <c r="ILD134" s="123"/>
      <c r="ILE134" s="123"/>
      <c r="ILF134" s="123"/>
      <c r="ILG134" s="123"/>
      <c r="ILH134" s="123"/>
      <c r="ILI134" s="123"/>
      <c r="ILJ134" s="123"/>
      <c r="ILK134" s="123"/>
      <c r="ILL134" s="123"/>
      <c r="ILM134" s="123"/>
      <c r="ILN134" s="123"/>
      <c r="ILO134" s="123"/>
      <c r="ILP134" s="123"/>
      <c r="ILQ134" s="123"/>
      <c r="ILR134" s="123"/>
      <c r="ILS134" s="123"/>
      <c r="ILT134" s="123"/>
      <c r="ILU134" s="123"/>
      <c r="ILV134" s="123"/>
      <c r="ILW134" s="123"/>
      <c r="ILX134" s="123"/>
      <c r="ILY134" s="123"/>
      <c r="ILZ134" s="123"/>
      <c r="IMA134" s="123"/>
      <c r="IMB134" s="123"/>
      <c r="IMC134" s="123"/>
      <c r="IMD134" s="123"/>
      <c r="IME134" s="123"/>
      <c r="IMF134" s="123"/>
      <c r="IMG134" s="123"/>
      <c r="IMH134" s="123"/>
      <c r="IMI134" s="123"/>
      <c r="IMJ134" s="123"/>
      <c r="IMK134" s="123"/>
      <c r="IML134" s="123"/>
      <c r="IMM134" s="123"/>
      <c r="IMN134" s="123"/>
      <c r="IMO134" s="123"/>
      <c r="IMP134" s="123"/>
      <c r="IMQ134" s="123"/>
      <c r="IMR134" s="123"/>
      <c r="IMS134" s="123"/>
      <c r="IMT134" s="123"/>
      <c r="IMU134" s="123"/>
      <c r="IMV134" s="123"/>
      <c r="IMW134" s="123"/>
      <c r="IMX134" s="123"/>
      <c r="IMY134" s="123"/>
      <c r="IMZ134" s="123"/>
      <c r="INA134" s="123"/>
      <c r="INB134" s="123"/>
      <c r="INC134" s="123"/>
      <c r="IND134" s="123"/>
      <c r="INE134" s="123"/>
      <c r="INF134" s="123"/>
      <c r="ING134" s="123"/>
      <c r="INH134" s="123"/>
      <c r="INI134" s="123"/>
      <c r="INJ134" s="123"/>
      <c r="INK134" s="123"/>
      <c r="INL134" s="123"/>
      <c r="INM134" s="123"/>
      <c r="INN134" s="123"/>
      <c r="INO134" s="123"/>
      <c r="INP134" s="123"/>
      <c r="INQ134" s="123"/>
      <c r="INR134" s="123"/>
      <c r="INS134" s="123"/>
      <c r="INT134" s="123"/>
      <c r="INU134" s="123"/>
      <c r="INV134" s="123"/>
      <c r="INW134" s="123"/>
      <c r="INX134" s="123"/>
      <c r="INY134" s="123"/>
      <c r="INZ134" s="123"/>
      <c r="IOA134" s="123"/>
      <c r="IOB134" s="123"/>
      <c r="IOC134" s="123"/>
      <c r="IOD134" s="123"/>
      <c r="IOE134" s="123"/>
      <c r="IOF134" s="123"/>
      <c r="IOG134" s="123"/>
      <c r="IOH134" s="123"/>
      <c r="IOI134" s="123"/>
      <c r="IOJ134" s="123"/>
      <c r="IOK134" s="123"/>
      <c r="IOL134" s="123"/>
      <c r="IOM134" s="123"/>
      <c r="ION134" s="123"/>
      <c r="IOO134" s="123"/>
      <c r="IOP134" s="123"/>
      <c r="IOQ134" s="123"/>
      <c r="IOR134" s="123"/>
      <c r="IOS134" s="123"/>
      <c r="IOT134" s="123"/>
      <c r="IOU134" s="123"/>
      <c r="IOV134" s="123"/>
      <c r="IOW134" s="123"/>
      <c r="IOX134" s="123"/>
      <c r="IOY134" s="123"/>
      <c r="IOZ134" s="123"/>
      <c r="IPA134" s="123"/>
      <c r="IPB134" s="123"/>
      <c r="IPC134" s="123"/>
      <c r="IPD134" s="123"/>
      <c r="IPE134" s="123"/>
      <c r="IPF134" s="123"/>
      <c r="IPG134" s="123"/>
      <c r="IPH134" s="123"/>
      <c r="IPI134" s="123"/>
      <c r="IPJ134" s="123"/>
      <c r="IPK134" s="123"/>
      <c r="IPL134" s="123"/>
      <c r="IPM134" s="123"/>
      <c r="IPN134" s="123"/>
      <c r="IPO134" s="123"/>
      <c r="IPP134" s="123"/>
      <c r="IPQ134" s="123"/>
      <c r="IPR134" s="123"/>
      <c r="IPS134" s="123"/>
      <c r="IPT134" s="123"/>
      <c r="IPU134" s="123"/>
      <c r="IPV134" s="123"/>
      <c r="IPW134" s="123"/>
      <c r="IPX134" s="123"/>
      <c r="IPY134" s="123"/>
      <c r="IPZ134" s="123"/>
      <c r="IQA134" s="123"/>
      <c r="IQB134" s="123"/>
      <c r="IQC134" s="123"/>
      <c r="IQD134" s="123"/>
      <c r="IQE134" s="123"/>
      <c r="IQF134" s="123"/>
      <c r="IQG134" s="123"/>
      <c r="IQH134" s="123"/>
      <c r="IQI134" s="123"/>
      <c r="IQJ134" s="123"/>
      <c r="IQK134" s="123"/>
      <c r="IQL134" s="123"/>
      <c r="IQM134" s="123"/>
      <c r="IQN134" s="123"/>
      <c r="IQO134" s="123"/>
      <c r="IQP134" s="123"/>
      <c r="IQQ134" s="123"/>
      <c r="IQR134" s="123"/>
      <c r="IQS134" s="123"/>
      <c r="IQT134" s="123"/>
      <c r="IQU134" s="123"/>
      <c r="IQV134" s="123"/>
      <c r="IQW134" s="123"/>
      <c r="IQX134" s="123"/>
      <c r="IQY134" s="123"/>
      <c r="IQZ134" s="123"/>
      <c r="IRA134" s="123"/>
      <c r="IRB134" s="123"/>
      <c r="IRC134" s="123"/>
      <c r="IRD134" s="123"/>
      <c r="IRE134" s="123"/>
      <c r="IRF134" s="123"/>
      <c r="IRG134" s="123"/>
      <c r="IRH134" s="123"/>
      <c r="IRI134" s="123"/>
      <c r="IRJ134" s="123"/>
      <c r="IRK134" s="123"/>
      <c r="IRL134" s="123"/>
      <c r="IRM134" s="123"/>
      <c r="IRN134" s="123"/>
      <c r="IRO134" s="123"/>
      <c r="IRP134" s="123"/>
      <c r="IRQ134" s="123"/>
      <c r="IRR134" s="123"/>
      <c r="IRS134" s="123"/>
      <c r="IRT134" s="123"/>
      <c r="IRU134" s="123"/>
      <c r="IRV134" s="123"/>
      <c r="IRW134" s="123"/>
      <c r="IRX134" s="123"/>
      <c r="IRY134" s="123"/>
      <c r="IRZ134" s="123"/>
      <c r="ISA134" s="123"/>
      <c r="ISB134" s="123"/>
      <c r="ISC134" s="123"/>
      <c r="ISD134" s="123"/>
      <c r="ISE134" s="123"/>
      <c r="ISF134" s="123"/>
      <c r="ISG134" s="123"/>
      <c r="ISH134" s="123"/>
      <c r="ISI134" s="123"/>
      <c r="ISJ134" s="123"/>
      <c r="ISK134" s="123"/>
      <c r="ISL134" s="123"/>
      <c r="ISM134" s="123"/>
      <c r="ISN134" s="123"/>
      <c r="ISO134" s="123"/>
      <c r="ISP134" s="123"/>
      <c r="ISQ134" s="123"/>
      <c r="ISR134" s="123"/>
      <c r="ISS134" s="123"/>
      <c r="IST134" s="123"/>
      <c r="ISU134" s="123"/>
      <c r="ISV134" s="123"/>
      <c r="ISW134" s="123"/>
      <c r="ISX134" s="123"/>
      <c r="ISY134" s="123"/>
      <c r="ISZ134" s="123"/>
      <c r="ITA134" s="123"/>
      <c r="ITB134" s="123"/>
      <c r="ITC134" s="123"/>
      <c r="ITD134" s="123"/>
      <c r="ITE134" s="123"/>
      <c r="ITF134" s="123"/>
      <c r="ITG134" s="123"/>
      <c r="ITH134" s="123"/>
      <c r="ITI134" s="123"/>
      <c r="ITJ134" s="123"/>
      <c r="ITK134" s="123"/>
      <c r="ITL134" s="123"/>
      <c r="ITM134" s="123"/>
      <c r="ITN134" s="123"/>
      <c r="ITO134" s="123"/>
      <c r="ITP134" s="123"/>
      <c r="ITQ134" s="123"/>
      <c r="ITR134" s="123"/>
      <c r="ITS134" s="123"/>
      <c r="ITT134" s="123"/>
      <c r="ITU134" s="123"/>
      <c r="ITV134" s="123"/>
      <c r="ITW134" s="123"/>
      <c r="ITX134" s="123"/>
      <c r="ITY134" s="123"/>
      <c r="ITZ134" s="123"/>
      <c r="IUA134" s="123"/>
      <c r="IUB134" s="123"/>
      <c r="IUC134" s="123"/>
      <c r="IUD134" s="123"/>
      <c r="IUE134" s="123"/>
      <c r="IUF134" s="123"/>
      <c r="IUG134" s="123"/>
      <c r="IUH134" s="123"/>
      <c r="IUI134" s="123"/>
      <c r="IUJ134" s="123"/>
      <c r="IUK134" s="123"/>
      <c r="IUL134" s="123"/>
      <c r="IUM134" s="123"/>
      <c r="IUN134" s="123"/>
      <c r="IUO134" s="123"/>
      <c r="IUP134" s="123"/>
      <c r="IUQ134" s="123"/>
      <c r="IUR134" s="123"/>
      <c r="IUS134" s="123"/>
      <c r="IUT134" s="123"/>
      <c r="IUU134" s="123"/>
      <c r="IUV134" s="123"/>
      <c r="IUW134" s="123"/>
      <c r="IUX134" s="123"/>
      <c r="IUY134" s="123"/>
      <c r="IUZ134" s="123"/>
      <c r="IVA134" s="123"/>
      <c r="IVB134" s="123"/>
      <c r="IVC134" s="123"/>
      <c r="IVD134" s="123"/>
      <c r="IVE134" s="123"/>
      <c r="IVF134" s="123"/>
      <c r="IVG134" s="123"/>
      <c r="IVH134" s="123"/>
      <c r="IVI134" s="123"/>
      <c r="IVJ134" s="123"/>
      <c r="IVK134" s="123"/>
      <c r="IVL134" s="123"/>
      <c r="IVM134" s="123"/>
      <c r="IVN134" s="123"/>
      <c r="IVO134" s="123"/>
      <c r="IVP134" s="123"/>
      <c r="IVQ134" s="123"/>
      <c r="IVR134" s="123"/>
      <c r="IVS134" s="123"/>
      <c r="IVT134" s="123"/>
      <c r="IVU134" s="123"/>
      <c r="IVV134" s="123"/>
      <c r="IVW134" s="123"/>
      <c r="IVX134" s="123"/>
      <c r="IVY134" s="123"/>
      <c r="IVZ134" s="123"/>
      <c r="IWA134" s="123"/>
      <c r="IWB134" s="123"/>
      <c r="IWC134" s="123"/>
      <c r="IWD134" s="123"/>
      <c r="IWE134" s="123"/>
      <c r="IWF134" s="123"/>
      <c r="IWG134" s="123"/>
      <c r="IWH134" s="123"/>
      <c r="IWI134" s="123"/>
      <c r="IWJ134" s="123"/>
      <c r="IWK134" s="123"/>
      <c r="IWL134" s="123"/>
      <c r="IWM134" s="123"/>
      <c r="IWN134" s="123"/>
      <c r="IWO134" s="123"/>
      <c r="IWP134" s="123"/>
      <c r="IWQ134" s="123"/>
      <c r="IWR134" s="123"/>
      <c r="IWS134" s="123"/>
      <c r="IWT134" s="123"/>
      <c r="IWU134" s="123"/>
      <c r="IWV134" s="123"/>
      <c r="IWW134" s="123"/>
      <c r="IWX134" s="123"/>
      <c r="IWY134" s="123"/>
      <c r="IWZ134" s="123"/>
      <c r="IXA134" s="123"/>
      <c r="IXB134" s="123"/>
      <c r="IXC134" s="123"/>
      <c r="IXD134" s="123"/>
      <c r="IXE134" s="123"/>
      <c r="IXF134" s="123"/>
      <c r="IXG134" s="123"/>
      <c r="IXH134" s="123"/>
      <c r="IXI134" s="123"/>
      <c r="IXJ134" s="123"/>
      <c r="IXK134" s="123"/>
      <c r="IXL134" s="123"/>
      <c r="IXM134" s="123"/>
      <c r="IXN134" s="123"/>
      <c r="IXO134" s="123"/>
      <c r="IXP134" s="123"/>
      <c r="IXQ134" s="123"/>
      <c r="IXR134" s="123"/>
      <c r="IXS134" s="123"/>
      <c r="IXT134" s="123"/>
      <c r="IXU134" s="123"/>
      <c r="IXV134" s="123"/>
      <c r="IXW134" s="123"/>
      <c r="IXX134" s="123"/>
      <c r="IXY134" s="123"/>
      <c r="IXZ134" s="123"/>
      <c r="IYA134" s="123"/>
      <c r="IYB134" s="123"/>
      <c r="IYC134" s="123"/>
      <c r="IYD134" s="123"/>
      <c r="IYE134" s="123"/>
      <c r="IYF134" s="123"/>
      <c r="IYG134" s="123"/>
      <c r="IYH134" s="123"/>
      <c r="IYI134" s="123"/>
      <c r="IYJ134" s="123"/>
      <c r="IYK134" s="123"/>
      <c r="IYL134" s="123"/>
      <c r="IYM134" s="123"/>
      <c r="IYN134" s="123"/>
      <c r="IYO134" s="123"/>
      <c r="IYP134" s="123"/>
      <c r="IYQ134" s="123"/>
      <c r="IYR134" s="123"/>
      <c r="IYS134" s="123"/>
      <c r="IYT134" s="123"/>
      <c r="IYU134" s="123"/>
      <c r="IYV134" s="123"/>
      <c r="IYW134" s="123"/>
      <c r="IYX134" s="123"/>
      <c r="IYY134" s="123"/>
      <c r="IYZ134" s="123"/>
      <c r="IZA134" s="123"/>
      <c r="IZB134" s="123"/>
      <c r="IZC134" s="123"/>
      <c r="IZD134" s="123"/>
      <c r="IZE134" s="123"/>
      <c r="IZF134" s="123"/>
      <c r="IZG134" s="123"/>
      <c r="IZH134" s="123"/>
      <c r="IZI134" s="123"/>
      <c r="IZJ134" s="123"/>
      <c r="IZK134" s="123"/>
      <c r="IZL134" s="123"/>
      <c r="IZM134" s="123"/>
      <c r="IZN134" s="123"/>
      <c r="IZO134" s="123"/>
      <c r="IZP134" s="123"/>
      <c r="IZQ134" s="123"/>
      <c r="IZR134" s="123"/>
      <c r="IZS134" s="123"/>
      <c r="IZT134" s="123"/>
      <c r="IZU134" s="123"/>
      <c r="IZV134" s="123"/>
      <c r="IZW134" s="123"/>
      <c r="IZX134" s="123"/>
      <c r="IZY134" s="123"/>
      <c r="IZZ134" s="123"/>
      <c r="JAA134" s="123"/>
      <c r="JAB134" s="123"/>
      <c r="JAC134" s="123"/>
      <c r="JAD134" s="123"/>
      <c r="JAE134" s="123"/>
      <c r="JAF134" s="123"/>
      <c r="JAG134" s="123"/>
      <c r="JAH134" s="123"/>
      <c r="JAI134" s="123"/>
      <c r="JAJ134" s="123"/>
      <c r="JAK134" s="123"/>
      <c r="JAL134" s="123"/>
      <c r="JAM134" s="123"/>
      <c r="JAN134" s="123"/>
      <c r="JAO134" s="123"/>
      <c r="JAP134" s="123"/>
      <c r="JAQ134" s="123"/>
      <c r="JAR134" s="123"/>
      <c r="JAS134" s="123"/>
      <c r="JAT134" s="123"/>
      <c r="JAU134" s="123"/>
      <c r="JAV134" s="123"/>
      <c r="JAW134" s="123"/>
      <c r="JAX134" s="123"/>
      <c r="JAY134" s="123"/>
      <c r="JAZ134" s="123"/>
      <c r="JBA134" s="123"/>
      <c r="JBB134" s="123"/>
      <c r="JBC134" s="123"/>
      <c r="JBD134" s="123"/>
      <c r="JBE134" s="123"/>
      <c r="JBF134" s="123"/>
      <c r="JBG134" s="123"/>
      <c r="JBH134" s="123"/>
      <c r="JBI134" s="123"/>
      <c r="JBJ134" s="123"/>
      <c r="JBK134" s="123"/>
      <c r="JBL134" s="123"/>
      <c r="JBM134" s="123"/>
      <c r="JBN134" s="123"/>
      <c r="JBO134" s="123"/>
      <c r="JBP134" s="123"/>
      <c r="JBQ134" s="123"/>
      <c r="JBR134" s="123"/>
      <c r="JBS134" s="123"/>
      <c r="JBT134" s="123"/>
      <c r="JBU134" s="123"/>
      <c r="JBV134" s="123"/>
      <c r="JBW134" s="123"/>
      <c r="JBX134" s="123"/>
      <c r="JBY134" s="123"/>
      <c r="JBZ134" s="123"/>
      <c r="JCA134" s="123"/>
      <c r="JCB134" s="123"/>
      <c r="JCC134" s="123"/>
      <c r="JCD134" s="123"/>
      <c r="JCE134" s="123"/>
      <c r="JCF134" s="123"/>
      <c r="JCG134" s="123"/>
      <c r="JCH134" s="123"/>
      <c r="JCI134" s="123"/>
      <c r="JCJ134" s="123"/>
      <c r="JCK134" s="123"/>
      <c r="JCL134" s="123"/>
      <c r="JCM134" s="123"/>
      <c r="JCN134" s="123"/>
      <c r="JCO134" s="123"/>
      <c r="JCP134" s="123"/>
      <c r="JCQ134" s="123"/>
      <c r="JCR134" s="123"/>
      <c r="JCS134" s="123"/>
      <c r="JCT134" s="123"/>
      <c r="JCU134" s="123"/>
      <c r="JCV134" s="123"/>
      <c r="JCW134" s="123"/>
      <c r="JCX134" s="123"/>
      <c r="JCY134" s="123"/>
      <c r="JCZ134" s="123"/>
      <c r="JDA134" s="123"/>
      <c r="JDB134" s="123"/>
      <c r="JDC134" s="123"/>
      <c r="JDD134" s="123"/>
      <c r="JDE134" s="123"/>
      <c r="JDF134" s="123"/>
      <c r="JDG134" s="123"/>
      <c r="JDH134" s="123"/>
      <c r="JDI134" s="123"/>
      <c r="JDJ134" s="123"/>
      <c r="JDK134" s="123"/>
      <c r="JDL134" s="123"/>
      <c r="JDM134" s="123"/>
      <c r="JDN134" s="123"/>
      <c r="JDO134" s="123"/>
      <c r="JDP134" s="123"/>
      <c r="JDQ134" s="123"/>
      <c r="JDR134" s="123"/>
      <c r="JDS134" s="123"/>
      <c r="JDT134" s="123"/>
      <c r="JDU134" s="123"/>
      <c r="JDV134" s="123"/>
      <c r="JDW134" s="123"/>
      <c r="JDX134" s="123"/>
      <c r="JDY134" s="123"/>
      <c r="JDZ134" s="123"/>
      <c r="JEA134" s="123"/>
      <c r="JEB134" s="123"/>
      <c r="JEC134" s="123"/>
      <c r="JED134" s="123"/>
      <c r="JEE134" s="123"/>
      <c r="JEF134" s="123"/>
      <c r="JEG134" s="123"/>
      <c r="JEH134" s="123"/>
      <c r="JEI134" s="123"/>
      <c r="JEJ134" s="123"/>
      <c r="JEK134" s="123"/>
      <c r="JEL134" s="123"/>
      <c r="JEM134" s="123"/>
      <c r="JEN134" s="123"/>
      <c r="JEO134" s="123"/>
      <c r="JEP134" s="123"/>
      <c r="JEQ134" s="123"/>
      <c r="JER134" s="123"/>
      <c r="JES134" s="123"/>
      <c r="JET134" s="123"/>
      <c r="JEU134" s="123"/>
      <c r="JEV134" s="123"/>
      <c r="JEW134" s="123"/>
      <c r="JEX134" s="123"/>
      <c r="JEY134" s="123"/>
      <c r="JEZ134" s="123"/>
      <c r="JFA134" s="123"/>
      <c r="JFB134" s="123"/>
      <c r="JFC134" s="123"/>
      <c r="JFD134" s="123"/>
      <c r="JFE134" s="123"/>
      <c r="JFF134" s="123"/>
      <c r="JFG134" s="123"/>
      <c r="JFH134" s="123"/>
      <c r="JFI134" s="123"/>
      <c r="JFJ134" s="123"/>
      <c r="JFK134" s="123"/>
      <c r="JFL134" s="123"/>
      <c r="JFM134" s="123"/>
      <c r="JFN134" s="123"/>
      <c r="JFO134" s="123"/>
      <c r="JFP134" s="123"/>
      <c r="JFQ134" s="123"/>
      <c r="JFR134" s="123"/>
      <c r="JFS134" s="123"/>
      <c r="JFT134" s="123"/>
      <c r="JFU134" s="123"/>
      <c r="JFV134" s="123"/>
      <c r="JFW134" s="123"/>
      <c r="JFX134" s="123"/>
      <c r="JFY134" s="123"/>
      <c r="JFZ134" s="123"/>
      <c r="JGA134" s="123"/>
      <c r="JGB134" s="123"/>
      <c r="JGC134" s="123"/>
      <c r="JGD134" s="123"/>
      <c r="JGE134" s="123"/>
      <c r="JGF134" s="123"/>
      <c r="JGG134" s="123"/>
      <c r="JGH134" s="123"/>
      <c r="JGI134" s="123"/>
      <c r="JGJ134" s="123"/>
      <c r="JGK134" s="123"/>
      <c r="JGL134" s="123"/>
      <c r="JGM134" s="123"/>
      <c r="JGN134" s="123"/>
      <c r="JGO134" s="123"/>
      <c r="JGP134" s="123"/>
      <c r="JGQ134" s="123"/>
      <c r="JGR134" s="123"/>
      <c r="JGS134" s="123"/>
      <c r="JGT134" s="123"/>
      <c r="JGU134" s="123"/>
      <c r="JGV134" s="123"/>
      <c r="JGW134" s="123"/>
      <c r="JGX134" s="123"/>
      <c r="JGY134" s="123"/>
      <c r="JGZ134" s="123"/>
      <c r="JHA134" s="123"/>
      <c r="JHB134" s="123"/>
      <c r="JHC134" s="123"/>
      <c r="JHD134" s="123"/>
      <c r="JHE134" s="123"/>
      <c r="JHF134" s="123"/>
      <c r="JHG134" s="123"/>
      <c r="JHH134" s="123"/>
      <c r="JHI134" s="123"/>
      <c r="JHJ134" s="123"/>
      <c r="JHK134" s="123"/>
      <c r="JHL134" s="123"/>
      <c r="JHM134" s="123"/>
      <c r="JHN134" s="123"/>
      <c r="JHO134" s="123"/>
      <c r="JHP134" s="123"/>
      <c r="JHQ134" s="123"/>
      <c r="JHR134" s="123"/>
      <c r="JHS134" s="123"/>
      <c r="JHT134" s="123"/>
      <c r="JHU134" s="123"/>
      <c r="JHV134" s="123"/>
      <c r="JHW134" s="123"/>
      <c r="JHX134" s="123"/>
      <c r="JHY134" s="123"/>
      <c r="JHZ134" s="123"/>
      <c r="JIA134" s="123"/>
      <c r="JIB134" s="123"/>
      <c r="JIC134" s="123"/>
      <c r="JID134" s="123"/>
      <c r="JIE134" s="123"/>
      <c r="JIF134" s="123"/>
      <c r="JIG134" s="123"/>
      <c r="JIH134" s="123"/>
      <c r="JII134" s="123"/>
      <c r="JIJ134" s="123"/>
      <c r="JIK134" s="123"/>
      <c r="JIL134" s="123"/>
      <c r="JIM134" s="123"/>
      <c r="JIN134" s="123"/>
      <c r="JIO134" s="123"/>
      <c r="JIP134" s="123"/>
      <c r="JIQ134" s="123"/>
      <c r="JIR134" s="123"/>
      <c r="JIS134" s="123"/>
      <c r="JIT134" s="123"/>
      <c r="JIU134" s="123"/>
      <c r="JIV134" s="123"/>
      <c r="JIW134" s="123"/>
      <c r="JIX134" s="123"/>
      <c r="JIY134" s="123"/>
      <c r="JIZ134" s="123"/>
      <c r="JJA134" s="123"/>
      <c r="JJB134" s="123"/>
      <c r="JJC134" s="123"/>
      <c r="JJD134" s="123"/>
      <c r="JJE134" s="123"/>
      <c r="JJF134" s="123"/>
      <c r="JJG134" s="123"/>
      <c r="JJH134" s="123"/>
      <c r="JJI134" s="123"/>
      <c r="JJJ134" s="123"/>
      <c r="JJK134" s="123"/>
      <c r="JJL134" s="123"/>
      <c r="JJM134" s="123"/>
      <c r="JJN134" s="123"/>
      <c r="JJO134" s="123"/>
      <c r="JJP134" s="123"/>
      <c r="JJQ134" s="123"/>
      <c r="JJR134" s="123"/>
      <c r="JJS134" s="123"/>
      <c r="JJT134" s="123"/>
      <c r="JJU134" s="123"/>
      <c r="JJV134" s="123"/>
      <c r="JJW134" s="123"/>
      <c r="JJX134" s="123"/>
      <c r="JJY134" s="123"/>
      <c r="JJZ134" s="123"/>
      <c r="JKA134" s="123"/>
      <c r="JKB134" s="123"/>
      <c r="JKC134" s="123"/>
      <c r="JKD134" s="123"/>
      <c r="JKE134" s="123"/>
      <c r="JKF134" s="123"/>
      <c r="JKG134" s="123"/>
      <c r="JKH134" s="123"/>
      <c r="JKI134" s="123"/>
      <c r="JKJ134" s="123"/>
      <c r="JKK134" s="123"/>
      <c r="JKL134" s="123"/>
      <c r="JKM134" s="123"/>
      <c r="JKN134" s="123"/>
      <c r="JKO134" s="123"/>
      <c r="JKP134" s="123"/>
      <c r="JKQ134" s="123"/>
      <c r="JKR134" s="123"/>
      <c r="JKS134" s="123"/>
      <c r="JKT134" s="123"/>
      <c r="JKU134" s="123"/>
      <c r="JKV134" s="123"/>
      <c r="JKW134" s="123"/>
      <c r="JKX134" s="123"/>
      <c r="JKY134" s="123"/>
      <c r="JKZ134" s="123"/>
      <c r="JLA134" s="123"/>
      <c r="JLB134" s="123"/>
      <c r="JLC134" s="123"/>
      <c r="JLD134" s="123"/>
      <c r="JLE134" s="123"/>
      <c r="JLF134" s="123"/>
      <c r="JLG134" s="123"/>
      <c r="JLH134" s="123"/>
      <c r="JLI134" s="123"/>
      <c r="JLJ134" s="123"/>
      <c r="JLK134" s="123"/>
      <c r="JLL134" s="123"/>
      <c r="JLM134" s="123"/>
      <c r="JLN134" s="123"/>
      <c r="JLO134" s="123"/>
      <c r="JLP134" s="123"/>
      <c r="JLQ134" s="123"/>
      <c r="JLR134" s="123"/>
      <c r="JLS134" s="123"/>
      <c r="JLT134" s="123"/>
      <c r="JLU134" s="123"/>
      <c r="JLV134" s="123"/>
      <c r="JLW134" s="123"/>
      <c r="JLX134" s="123"/>
      <c r="JLY134" s="123"/>
      <c r="JLZ134" s="123"/>
      <c r="JMA134" s="123"/>
      <c r="JMB134" s="123"/>
      <c r="JMC134" s="123"/>
      <c r="JMD134" s="123"/>
      <c r="JME134" s="123"/>
      <c r="JMF134" s="123"/>
      <c r="JMG134" s="123"/>
      <c r="JMH134" s="123"/>
      <c r="JMI134" s="123"/>
      <c r="JMJ134" s="123"/>
      <c r="JMK134" s="123"/>
      <c r="JML134" s="123"/>
      <c r="JMM134" s="123"/>
      <c r="JMN134" s="123"/>
      <c r="JMO134" s="123"/>
      <c r="JMP134" s="123"/>
      <c r="JMQ134" s="123"/>
      <c r="JMR134" s="123"/>
      <c r="JMS134" s="123"/>
      <c r="JMT134" s="123"/>
      <c r="JMU134" s="123"/>
      <c r="JMV134" s="123"/>
      <c r="JMW134" s="123"/>
      <c r="JMX134" s="123"/>
      <c r="JMY134" s="123"/>
      <c r="JMZ134" s="123"/>
      <c r="JNA134" s="123"/>
      <c r="JNB134" s="123"/>
      <c r="JNC134" s="123"/>
      <c r="JND134" s="123"/>
      <c r="JNE134" s="123"/>
      <c r="JNF134" s="123"/>
      <c r="JNG134" s="123"/>
      <c r="JNH134" s="123"/>
      <c r="JNI134" s="123"/>
      <c r="JNJ134" s="123"/>
      <c r="JNK134" s="123"/>
      <c r="JNL134" s="123"/>
      <c r="JNM134" s="123"/>
      <c r="JNN134" s="123"/>
      <c r="JNO134" s="123"/>
      <c r="JNP134" s="123"/>
      <c r="JNQ134" s="123"/>
      <c r="JNR134" s="123"/>
      <c r="JNS134" s="123"/>
      <c r="JNT134" s="123"/>
      <c r="JNU134" s="123"/>
      <c r="JNV134" s="123"/>
      <c r="JNW134" s="123"/>
      <c r="JNX134" s="123"/>
      <c r="JNY134" s="123"/>
      <c r="JNZ134" s="123"/>
      <c r="JOA134" s="123"/>
      <c r="JOB134" s="123"/>
      <c r="JOC134" s="123"/>
      <c r="JOD134" s="123"/>
      <c r="JOE134" s="123"/>
      <c r="JOF134" s="123"/>
      <c r="JOG134" s="123"/>
      <c r="JOH134" s="123"/>
      <c r="JOI134" s="123"/>
      <c r="JOJ134" s="123"/>
      <c r="JOK134" s="123"/>
      <c r="JOL134" s="123"/>
      <c r="JOM134" s="123"/>
      <c r="JON134" s="123"/>
      <c r="JOO134" s="123"/>
      <c r="JOP134" s="123"/>
      <c r="JOQ134" s="123"/>
      <c r="JOR134" s="123"/>
      <c r="JOS134" s="123"/>
      <c r="JOT134" s="123"/>
      <c r="JOU134" s="123"/>
      <c r="JOV134" s="123"/>
      <c r="JOW134" s="123"/>
      <c r="JOX134" s="123"/>
      <c r="JOY134" s="123"/>
      <c r="JOZ134" s="123"/>
      <c r="JPA134" s="123"/>
      <c r="JPB134" s="123"/>
      <c r="JPC134" s="123"/>
      <c r="JPD134" s="123"/>
      <c r="JPE134" s="123"/>
      <c r="JPF134" s="123"/>
      <c r="JPG134" s="123"/>
      <c r="JPH134" s="123"/>
      <c r="JPI134" s="123"/>
      <c r="JPJ134" s="123"/>
      <c r="JPK134" s="123"/>
      <c r="JPL134" s="123"/>
      <c r="JPM134" s="123"/>
      <c r="JPN134" s="123"/>
      <c r="JPO134" s="123"/>
      <c r="JPP134" s="123"/>
      <c r="JPQ134" s="123"/>
      <c r="JPR134" s="123"/>
      <c r="JPS134" s="123"/>
      <c r="JPT134" s="123"/>
      <c r="JPU134" s="123"/>
      <c r="JPV134" s="123"/>
      <c r="JPW134" s="123"/>
      <c r="JPX134" s="123"/>
      <c r="JPY134" s="123"/>
      <c r="JPZ134" s="123"/>
      <c r="JQA134" s="123"/>
      <c r="JQB134" s="123"/>
      <c r="JQC134" s="123"/>
      <c r="JQD134" s="123"/>
      <c r="JQE134" s="123"/>
      <c r="JQF134" s="123"/>
      <c r="JQG134" s="123"/>
      <c r="JQH134" s="123"/>
      <c r="JQI134" s="123"/>
      <c r="JQJ134" s="123"/>
      <c r="JQK134" s="123"/>
      <c r="JQL134" s="123"/>
      <c r="JQM134" s="123"/>
      <c r="JQN134" s="123"/>
      <c r="JQO134" s="123"/>
      <c r="JQP134" s="123"/>
      <c r="JQQ134" s="123"/>
      <c r="JQR134" s="123"/>
      <c r="JQS134" s="123"/>
      <c r="JQT134" s="123"/>
      <c r="JQU134" s="123"/>
      <c r="JQV134" s="123"/>
      <c r="JQW134" s="123"/>
      <c r="JQX134" s="123"/>
      <c r="JQY134" s="123"/>
      <c r="JQZ134" s="123"/>
      <c r="JRA134" s="123"/>
      <c r="JRB134" s="123"/>
      <c r="JRC134" s="123"/>
      <c r="JRD134" s="123"/>
      <c r="JRE134" s="123"/>
      <c r="JRF134" s="123"/>
      <c r="JRG134" s="123"/>
      <c r="JRH134" s="123"/>
      <c r="JRI134" s="123"/>
      <c r="JRJ134" s="123"/>
      <c r="JRK134" s="123"/>
      <c r="JRL134" s="123"/>
      <c r="JRM134" s="123"/>
      <c r="JRN134" s="123"/>
      <c r="JRO134" s="123"/>
      <c r="JRP134" s="123"/>
      <c r="JRQ134" s="123"/>
      <c r="JRR134" s="123"/>
      <c r="JRS134" s="123"/>
      <c r="JRT134" s="123"/>
      <c r="JRU134" s="123"/>
      <c r="JRV134" s="123"/>
      <c r="JRW134" s="123"/>
      <c r="JRX134" s="123"/>
      <c r="JRY134" s="123"/>
      <c r="JRZ134" s="123"/>
      <c r="JSA134" s="123"/>
      <c r="JSB134" s="123"/>
      <c r="JSC134" s="123"/>
      <c r="JSD134" s="123"/>
      <c r="JSE134" s="123"/>
      <c r="JSF134" s="123"/>
      <c r="JSG134" s="123"/>
      <c r="JSH134" s="123"/>
      <c r="JSI134" s="123"/>
      <c r="JSJ134" s="123"/>
      <c r="JSK134" s="123"/>
      <c r="JSL134" s="123"/>
      <c r="JSM134" s="123"/>
      <c r="JSN134" s="123"/>
      <c r="JSO134" s="123"/>
      <c r="JSP134" s="123"/>
      <c r="JSQ134" s="123"/>
      <c r="JSR134" s="123"/>
      <c r="JSS134" s="123"/>
      <c r="JST134" s="123"/>
      <c r="JSU134" s="123"/>
      <c r="JSV134" s="123"/>
      <c r="JSW134" s="123"/>
      <c r="JSX134" s="123"/>
      <c r="JSY134" s="123"/>
      <c r="JSZ134" s="123"/>
      <c r="JTA134" s="123"/>
      <c r="JTB134" s="123"/>
      <c r="JTC134" s="123"/>
      <c r="JTD134" s="123"/>
      <c r="JTE134" s="123"/>
      <c r="JTF134" s="123"/>
      <c r="JTG134" s="123"/>
      <c r="JTH134" s="123"/>
      <c r="JTI134" s="123"/>
      <c r="JTJ134" s="123"/>
      <c r="JTK134" s="123"/>
      <c r="JTL134" s="123"/>
      <c r="JTM134" s="123"/>
      <c r="JTN134" s="123"/>
      <c r="JTO134" s="123"/>
      <c r="JTP134" s="123"/>
      <c r="JTQ134" s="123"/>
      <c r="JTR134" s="123"/>
      <c r="JTS134" s="123"/>
      <c r="JTT134" s="123"/>
      <c r="JTU134" s="123"/>
      <c r="JTV134" s="123"/>
      <c r="JTW134" s="123"/>
      <c r="JTX134" s="123"/>
      <c r="JTY134" s="123"/>
      <c r="JTZ134" s="123"/>
      <c r="JUA134" s="123"/>
      <c r="JUB134" s="123"/>
      <c r="JUC134" s="123"/>
      <c r="JUD134" s="123"/>
      <c r="JUE134" s="123"/>
      <c r="JUF134" s="123"/>
      <c r="JUG134" s="123"/>
      <c r="JUH134" s="123"/>
      <c r="JUI134" s="123"/>
      <c r="JUJ134" s="123"/>
      <c r="JUK134" s="123"/>
      <c r="JUL134" s="123"/>
      <c r="JUM134" s="123"/>
      <c r="JUN134" s="123"/>
      <c r="JUO134" s="123"/>
      <c r="JUP134" s="123"/>
      <c r="JUQ134" s="123"/>
      <c r="JUR134" s="123"/>
      <c r="JUS134" s="123"/>
      <c r="JUT134" s="123"/>
      <c r="JUU134" s="123"/>
      <c r="JUV134" s="123"/>
      <c r="JUW134" s="123"/>
      <c r="JUX134" s="123"/>
      <c r="JUY134" s="123"/>
      <c r="JUZ134" s="123"/>
      <c r="JVA134" s="123"/>
      <c r="JVB134" s="123"/>
      <c r="JVC134" s="123"/>
      <c r="JVD134" s="123"/>
      <c r="JVE134" s="123"/>
      <c r="JVF134" s="123"/>
      <c r="JVG134" s="123"/>
      <c r="JVH134" s="123"/>
      <c r="JVI134" s="123"/>
      <c r="JVJ134" s="123"/>
      <c r="JVK134" s="123"/>
      <c r="JVL134" s="123"/>
      <c r="JVM134" s="123"/>
      <c r="JVN134" s="123"/>
      <c r="JVO134" s="123"/>
      <c r="JVP134" s="123"/>
      <c r="JVQ134" s="123"/>
      <c r="JVR134" s="123"/>
      <c r="JVS134" s="123"/>
      <c r="JVT134" s="123"/>
      <c r="JVU134" s="123"/>
      <c r="JVV134" s="123"/>
      <c r="JVW134" s="123"/>
      <c r="JVX134" s="123"/>
      <c r="JVY134" s="123"/>
      <c r="JVZ134" s="123"/>
      <c r="JWA134" s="123"/>
      <c r="JWB134" s="123"/>
      <c r="JWC134" s="123"/>
      <c r="JWD134" s="123"/>
      <c r="JWE134" s="123"/>
      <c r="JWF134" s="123"/>
      <c r="JWG134" s="123"/>
      <c r="JWH134" s="123"/>
      <c r="JWI134" s="123"/>
      <c r="JWJ134" s="123"/>
      <c r="JWK134" s="123"/>
      <c r="JWL134" s="123"/>
      <c r="JWM134" s="123"/>
      <c r="JWN134" s="123"/>
      <c r="JWO134" s="123"/>
      <c r="JWP134" s="123"/>
      <c r="JWQ134" s="123"/>
      <c r="JWR134" s="123"/>
      <c r="JWS134" s="123"/>
      <c r="JWT134" s="123"/>
      <c r="JWU134" s="123"/>
      <c r="JWV134" s="123"/>
      <c r="JWW134" s="123"/>
      <c r="JWX134" s="123"/>
      <c r="JWY134" s="123"/>
      <c r="JWZ134" s="123"/>
      <c r="JXA134" s="123"/>
      <c r="JXB134" s="123"/>
      <c r="JXC134" s="123"/>
      <c r="JXD134" s="123"/>
      <c r="JXE134" s="123"/>
      <c r="JXF134" s="123"/>
      <c r="JXG134" s="123"/>
      <c r="JXH134" s="123"/>
      <c r="JXI134" s="123"/>
      <c r="JXJ134" s="123"/>
      <c r="JXK134" s="123"/>
      <c r="JXL134" s="123"/>
      <c r="JXM134" s="123"/>
      <c r="JXN134" s="123"/>
      <c r="JXO134" s="123"/>
      <c r="JXP134" s="123"/>
      <c r="JXQ134" s="123"/>
      <c r="JXR134" s="123"/>
      <c r="JXS134" s="123"/>
      <c r="JXT134" s="123"/>
      <c r="JXU134" s="123"/>
      <c r="JXV134" s="123"/>
      <c r="JXW134" s="123"/>
      <c r="JXX134" s="123"/>
      <c r="JXY134" s="123"/>
      <c r="JXZ134" s="123"/>
      <c r="JYA134" s="123"/>
      <c r="JYB134" s="123"/>
      <c r="JYC134" s="123"/>
      <c r="JYD134" s="123"/>
      <c r="JYE134" s="123"/>
      <c r="JYF134" s="123"/>
      <c r="JYG134" s="123"/>
      <c r="JYH134" s="123"/>
      <c r="JYI134" s="123"/>
      <c r="JYJ134" s="123"/>
      <c r="JYK134" s="123"/>
      <c r="JYL134" s="123"/>
      <c r="JYM134" s="123"/>
      <c r="JYN134" s="123"/>
      <c r="JYO134" s="123"/>
      <c r="JYP134" s="123"/>
      <c r="JYQ134" s="123"/>
      <c r="JYR134" s="123"/>
      <c r="JYS134" s="123"/>
      <c r="JYT134" s="123"/>
      <c r="JYU134" s="123"/>
      <c r="JYV134" s="123"/>
      <c r="JYW134" s="123"/>
      <c r="JYX134" s="123"/>
      <c r="JYY134" s="123"/>
      <c r="JYZ134" s="123"/>
      <c r="JZA134" s="123"/>
      <c r="JZB134" s="123"/>
      <c r="JZC134" s="123"/>
      <c r="JZD134" s="123"/>
      <c r="JZE134" s="123"/>
      <c r="JZF134" s="123"/>
      <c r="JZG134" s="123"/>
      <c r="JZH134" s="123"/>
      <c r="JZI134" s="123"/>
      <c r="JZJ134" s="123"/>
      <c r="JZK134" s="123"/>
      <c r="JZL134" s="123"/>
      <c r="JZM134" s="123"/>
      <c r="JZN134" s="123"/>
      <c r="JZO134" s="123"/>
      <c r="JZP134" s="123"/>
      <c r="JZQ134" s="123"/>
      <c r="JZR134" s="123"/>
      <c r="JZS134" s="123"/>
      <c r="JZT134" s="123"/>
      <c r="JZU134" s="123"/>
      <c r="JZV134" s="123"/>
      <c r="JZW134" s="123"/>
      <c r="JZX134" s="123"/>
      <c r="JZY134" s="123"/>
      <c r="JZZ134" s="123"/>
      <c r="KAA134" s="123"/>
      <c r="KAB134" s="123"/>
      <c r="KAC134" s="123"/>
      <c r="KAD134" s="123"/>
      <c r="KAE134" s="123"/>
      <c r="KAF134" s="123"/>
      <c r="KAG134" s="123"/>
      <c r="KAH134" s="123"/>
      <c r="KAI134" s="123"/>
      <c r="KAJ134" s="123"/>
      <c r="KAK134" s="123"/>
      <c r="KAL134" s="123"/>
      <c r="KAM134" s="123"/>
      <c r="KAN134" s="123"/>
      <c r="KAO134" s="123"/>
      <c r="KAP134" s="123"/>
      <c r="KAQ134" s="123"/>
      <c r="KAR134" s="123"/>
      <c r="KAS134" s="123"/>
      <c r="KAT134" s="123"/>
      <c r="KAU134" s="123"/>
      <c r="KAV134" s="123"/>
      <c r="KAW134" s="123"/>
      <c r="KAX134" s="123"/>
      <c r="KAY134" s="123"/>
      <c r="KAZ134" s="123"/>
      <c r="KBA134" s="123"/>
      <c r="KBB134" s="123"/>
      <c r="KBC134" s="123"/>
      <c r="KBD134" s="123"/>
      <c r="KBE134" s="123"/>
      <c r="KBF134" s="123"/>
      <c r="KBG134" s="123"/>
      <c r="KBH134" s="123"/>
      <c r="KBI134" s="123"/>
      <c r="KBJ134" s="123"/>
      <c r="KBK134" s="123"/>
      <c r="KBL134" s="123"/>
      <c r="KBM134" s="123"/>
      <c r="KBN134" s="123"/>
      <c r="KBO134" s="123"/>
      <c r="KBP134" s="123"/>
      <c r="KBQ134" s="123"/>
      <c r="KBR134" s="123"/>
      <c r="KBS134" s="123"/>
      <c r="KBT134" s="123"/>
      <c r="KBU134" s="123"/>
      <c r="KBV134" s="123"/>
      <c r="KBW134" s="123"/>
      <c r="KBX134" s="123"/>
      <c r="KBY134" s="123"/>
      <c r="KBZ134" s="123"/>
      <c r="KCA134" s="123"/>
      <c r="KCB134" s="123"/>
      <c r="KCC134" s="123"/>
      <c r="KCD134" s="123"/>
      <c r="KCE134" s="123"/>
      <c r="KCF134" s="123"/>
      <c r="KCG134" s="123"/>
      <c r="KCH134" s="123"/>
      <c r="KCI134" s="123"/>
      <c r="KCJ134" s="123"/>
      <c r="KCK134" s="123"/>
      <c r="KCL134" s="123"/>
      <c r="KCM134" s="123"/>
      <c r="KCN134" s="123"/>
      <c r="KCO134" s="123"/>
      <c r="KCP134" s="123"/>
      <c r="KCQ134" s="123"/>
      <c r="KCR134" s="123"/>
      <c r="KCS134" s="123"/>
      <c r="KCT134" s="123"/>
      <c r="KCU134" s="123"/>
      <c r="KCV134" s="123"/>
      <c r="KCW134" s="123"/>
      <c r="KCX134" s="123"/>
      <c r="KCY134" s="123"/>
      <c r="KCZ134" s="123"/>
      <c r="KDA134" s="123"/>
      <c r="KDB134" s="123"/>
      <c r="KDC134" s="123"/>
      <c r="KDD134" s="123"/>
      <c r="KDE134" s="123"/>
      <c r="KDF134" s="123"/>
      <c r="KDG134" s="123"/>
      <c r="KDH134" s="123"/>
      <c r="KDI134" s="123"/>
      <c r="KDJ134" s="123"/>
      <c r="KDK134" s="123"/>
      <c r="KDL134" s="123"/>
      <c r="KDM134" s="123"/>
      <c r="KDN134" s="123"/>
      <c r="KDO134" s="123"/>
      <c r="KDP134" s="123"/>
      <c r="KDQ134" s="123"/>
      <c r="KDR134" s="123"/>
      <c r="KDS134" s="123"/>
      <c r="KDT134" s="123"/>
      <c r="KDU134" s="123"/>
      <c r="KDV134" s="123"/>
      <c r="KDW134" s="123"/>
      <c r="KDX134" s="123"/>
      <c r="KDY134" s="123"/>
      <c r="KDZ134" s="123"/>
      <c r="KEA134" s="123"/>
      <c r="KEB134" s="123"/>
      <c r="KEC134" s="123"/>
      <c r="KED134" s="123"/>
      <c r="KEE134" s="123"/>
      <c r="KEF134" s="123"/>
      <c r="KEG134" s="123"/>
      <c r="KEH134" s="123"/>
      <c r="KEI134" s="123"/>
      <c r="KEJ134" s="123"/>
      <c r="KEK134" s="123"/>
      <c r="KEL134" s="123"/>
      <c r="KEM134" s="123"/>
      <c r="KEN134" s="123"/>
      <c r="KEO134" s="123"/>
      <c r="KEP134" s="123"/>
      <c r="KEQ134" s="123"/>
      <c r="KER134" s="123"/>
      <c r="KES134" s="123"/>
      <c r="KET134" s="123"/>
      <c r="KEU134" s="123"/>
      <c r="KEV134" s="123"/>
      <c r="KEW134" s="123"/>
      <c r="KEX134" s="123"/>
      <c r="KEY134" s="123"/>
      <c r="KEZ134" s="123"/>
      <c r="KFA134" s="123"/>
      <c r="KFB134" s="123"/>
      <c r="KFC134" s="123"/>
      <c r="KFD134" s="123"/>
      <c r="KFE134" s="123"/>
      <c r="KFF134" s="123"/>
      <c r="KFG134" s="123"/>
      <c r="KFH134" s="123"/>
      <c r="KFI134" s="123"/>
      <c r="KFJ134" s="123"/>
      <c r="KFK134" s="123"/>
      <c r="KFL134" s="123"/>
      <c r="KFM134" s="123"/>
      <c r="KFN134" s="123"/>
      <c r="KFO134" s="123"/>
      <c r="KFP134" s="123"/>
      <c r="KFQ134" s="123"/>
      <c r="KFR134" s="123"/>
      <c r="KFS134" s="123"/>
      <c r="KFT134" s="123"/>
      <c r="KFU134" s="123"/>
      <c r="KFV134" s="123"/>
      <c r="KFW134" s="123"/>
      <c r="KFX134" s="123"/>
      <c r="KFY134" s="123"/>
      <c r="KFZ134" s="123"/>
      <c r="KGA134" s="123"/>
      <c r="KGB134" s="123"/>
      <c r="KGC134" s="123"/>
      <c r="KGD134" s="123"/>
      <c r="KGE134" s="123"/>
      <c r="KGF134" s="123"/>
      <c r="KGG134" s="123"/>
      <c r="KGH134" s="123"/>
      <c r="KGI134" s="123"/>
      <c r="KGJ134" s="123"/>
      <c r="KGK134" s="123"/>
      <c r="KGL134" s="123"/>
      <c r="KGM134" s="123"/>
      <c r="KGN134" s="123"/>
      <c r="KGO134" s="123"/>
      <c r="KGP134" s="123"/>
      <c r="KGQ134" s="123"/>
      <c r="KGR134" s="123"/>
      <c r="KGS134" s="123"/>
      <c r="KGT134" s="123"/>
      <c r="KGU134" s="123"/>
      <c r="KGV134" s="123"/>
      <c r="KGW134" s="123"/>
      <c r="KGX134" s="123"/>
      <c r="KGY134" s="123"/>
      <c r="KGZ134" s="123"/>
      <c r="KHA134" s="123"/>
      <c r="KHB134" s="123"/>
      <c r="KHC134" s="123"/>
      <c r="KHD134" s="123"/>
      <c r="KHE134" s="123"/>
      <c r="KHF134" s="123"/>
      <c r="KHG134" s="123"/>
      <c r="KHH134" s="123"/>
      <c r="KHI134" s="123"/>
      <c r="KHJ134" s="123"/>
      <c r="KHK134" s="123"/>
      <c r="KHL134" s="123"/>
      <c r="KHM134" s="123"/>
      <c r="KHN134" s="123"/>
      <c r="KHO134" s="123"/>
      <c r="KHP134" s="123"/>
      <c r="KHQ134" s="123"/>
      <c r="KHR134" s="123"/>
      <c r="KHS134" s="123"/>
      <c r="KHT134" s="123"/>
      <c r="KHU134" s="123"/>
      <c r="KHV134" s="123"/>
      <c r="KHW134" s="123"/>
      <c r="KHX134" s="123"/>
      <c r="KHY134" s="123"/>
      <c r="KHZ134" s="123"/>
      <c r="KIA134" s="123"/>
      <c r="KIB134" s="123"/>
      <c r="KIC134" s="123"/>
      <c r="KID134" s="123"/>
      <c r="KIE134" s="123"/>
      <c r="KIF134" s="123"/>
      <c r="KIG134" s="123"/>
      <c r="KIH134" s="123"/>
      <c r="KII134" s="123"/>
      <c r="KIJ134" s="123"/>
      <c r="KIK134" s="123"/>
      <c r="KIL134" s="123"/>
      <c r="KIM134" s="123"/>
      <c r="KIN134" s="123"/>
      <c r="KIO134" s="123"/>
      <c r="KIP134" s="123"/>
      <c r="KIQ134" s="123"/>
      <c r="KIR134" s="123"/>
      <c r="KIS134" s="123"/>
      <c r="KIT134" s="123"/>
      <c r="KIU134" s="123"/>
      <c r="KIV134" s="123"/>
      <c r="KIW134" s="123"/>
      <c r="KIX134" s="123"/>
      <c r="KIY134" s="123"/>
      <c r="KIZ134" s="123"/>
      <c r="KJA134" s="123"/>
      <c r="KJB134" s="123"/>
      <c r="KJC134" s="123"/>
      <c r="KJD134" s="123"/>
      <c r="KJE134" s="123"/>
      <c r="KJF134" s="123"/>
      <c r="KJG134" s="123"/>
      <c r="KJH134" s="123"/>
      <c r="KJI134" s="123"/>
      <c r="KJJ134" s="123"/>
      <c r="KJK134" s="123"/>
      <c r="KJL134" s="123"/>
      <c r="KJM134" s="123"/>
      <c r="KJN134" s="123"/>
      <c r="KJO134" s="123"/>
      <c r="KJP134" s="123"/>
      <c r="KJQ134" s="123"/>
      <c r="KJR134" s="123"/>
      <c r="KJS134" s="123"/>
      <c r="KJT134" s="123"/>
      <c r="KJU134" s="123"/>
      <c r="KJV134" s="123"/>
      <c r="KJW134" s="123"/>
      <c r="KJX134" s="123"/>
      <c r="KJY134" s="123"/>
      <c r="KJZ134" s="123"/>
      <c r="KKA134" s="123"/>
      <c r="KKB134" s="123"/>
      <c r="KKC134" s="123"/>
      <c r="KKD134" s="123"/>
      <c r="KKE134" s="123"/>
      <c r="KKF134" s="123"/>
      <c r="KKG134" s="123"/>
      <c r="KKH134" s="123"/>
      <c r="KKI134" s="123"/>
      <c r="KKJ134" s="123"/>
      <c r="KKK134" s="123"/>
      <c r="KKL134" s="123"/>
      <c r="KKM134" s="123"/>
      <c r="KKN134" s="123"/>
      <c r="KKO134" s="123"/>
      <c r="KKP134" s="123"/>
      <c r="KKQ134" s="123"/>
      <c r="KKR134" s="123"/>
      <c r="KKS134" s="123"/>
      <c r="KKT134" s="123"/>
      <c r="KKU134" s="123"/>
      <c r="KKV134" s="123"/>
      <c r="KKW134" s="123"/>
      <c r="KKX134" s="123"/>
      <c r="KKY134" s="123"/>
      <c r="KKZ134" s="123"/>
      <c r="KLA134" s="123"/>
      <c r="KLB134" s="123"/>
      <c r="KLC134" s="123"/>
      <c r="KLD134" s="123"/>
      <c r="KLE134" s="123"/>
      <c r="KLF134" s="123"/>
      <c r="KLG134" s="123"/>
      <c r="KLH134" s="123"/>
      <c r="KLI134" s="123"/>
      <c r="KLJ134" s="123"/>
      <c r="KLK134" s="123"/>
      <c r="KLL134" s="123"/>
      <c r="KLM134" s="123"/>
      <c r="KLN134" s="123"/>
      <c r="KLO134" s="123"/>
      <c r="KLP134" s="123"/>
      <c r="KLQ134" s="123"/>
      <c r="KLR134" s="123"/>
      <c r="KLS134" s="123"/>
      <c r="KLT134" s="123"/>
      <c r="KLU134" s="123"/>
      <c r="KLV134" s="123"/>
      <c r="KLW134" s="123"/>
      <c r="KLX134" s="123"/>
      <c r="KLY134" s="123"/>
      <c r="KLZ134" s="123"/>
      <c r="KMA134" s="123"/>
      <c r="KMB134" s="123"/>
      <c r="KMC134" s="123"/>
      <c r="KMD134" s="123"/>
      <c r="KME134" s="123"/>
      <c r="KMF134" s="123"/>
      <c r="KMG134" s="123"/>
      <c r="KMH134" s="123"/>
      <c r="KMI134" s="123"/>
      <c r="KMJ134" s="123"/>
      <c r="KMK134" s="123"/>
      <c r="KML134" s="123"/>
      <c r="KMM134" s="123"/>
      <c r="KMN134" s="123"/>
      <c r="KMO134" s="123"/>
      <c r="KMP134" s="123"/>
      <c r="KMQ134" s="123"/>
      <c r="KMR134" s="123"/>
      <c r="KMS134" s="123"/>
      <c r="KMT134" s="123"/>
      <c r="KMU134" s="123"/>
      <c r="KMV134" s="123"/>
      <c r="KMW134" s="123"/>
      <c r="KMX134" s="123"/>
      <c r="KMY134" s="123"/>
      <c r="KMZ134" s="123"/>
      <c r="KNA134" s="123"/>
      <c r="KNB134" s="123"/>
      <c r="KNC134" s="123"/>
      <c r="KND134" s="123"/>
      <c r="KNE134" s="123"/>
      <c r="KNF134" s="123"/>
      <c r="KNG134" s="123"/>
      <c r="KNH134" s="123"/>
      <c r="KNI134" s="123"/>
      <c r="KNJ134" s="123"/>
      <c r="KNK134" s="123"/>
      <c r="KNL134" s="123"/>
      <c r="KNM134" s="123"/>
      <c r="KNN134" s="123"/>
      <c r="KNO134" s="123"/>
      <c r="KNP134" s="123"/>
      <c r="KNQ134" s="123"/>
      <c r="KNR134" s="123"/>
      <c r="KNS134" s="123"/>
      <c r="KNT134" s="123"/>
      <c r="KNU134" s="123"/>
      <c r="KNV134" s="123"/>
      <c r="KNW134" s="123"/>
      <c r="KNX134" s="123"/>
      <c r="KNY134" s="123"/>
      <c r="KNZ134" s="123"/>
      <c r="KOA134" s="123"/>
      <c r="KOB134" s="123"/>
      <c r="KOC134" s="123"/>
      <c r="KOD134" s="123"/>
      <c r="KOE134" s="123"/>
      <c r="KOF134" s="123"/>
      <c r="KOG134" s="123"/>
      <c r="KOH134" s="123"/>
      <c r="KOI134" s="123"/>
      <c r="KOJ134" s="123"/>
      <c r="KOK134" s="123"/>
      <c r="KOL134" s="123"/>
      <c r="KOM134" s="123"/>
      <c r="KON134" s="123"/>
      <c r="KOO134" s="123"/>
      <c r="KOP134" s="123"/>
      <c r="KOQ134" s="123"/>
      <c r="KOR134" s="123"/>
      <c r="KOS134" s="123"/>
      <c r="KOT134" s="123"/>
      <c r="KOU134" s="123"/>
      <c r="KOV134" s="123"/>
      <c r="KOW134" s="123"/>
      <c r="KOX134" s="123"/>
      <c r="KOY134" s="123"/>
      <c r="KOZ134" s="123"/>
      <c r="KPA134" s="123"/>
      <c r="KPB134" s="123"/>
      <c r="KPC134" s="123"/>
      <c r="KPD134" s="123"/>
      <c r="KPE134" s="123"/>
      <c r="KPF134" s="123"/>
      <c r="KPG134" s="123"/>
      <c r="KPH134" s="123"/>
      <c r="KPI134" s="123"/>
      <c r="KPJ134" s="123"/>
      <c r="KPK134" s="123"/>
      <c r="KPL134" s="123"/>
      <c r="KPM134" s="123"/>
      <c r="KPN134" s="123"/>
      <c r="KPO134" s="123"/>
      <c r="KPP134" s="123"/>
      <c r="KPQ134" s="123"/>
      <c r="KPR134" s="123"/>
      <c r="KPS134" s="123"/>
      <c r="KPT134" s="123"/>
      <c r="KPU134" s="123"/>
      <c r="KPV134" s="123"/>
      <c r="KPW134" s="123"/>
      <c r="KPX134" s="123"/>
      <c r="KPY134" s="123"/>
      <c r="KPZ134" s="123"/>
      <c r="KQA134" s="123"/>
      <c r="KQB134" s="123"/>
      <c r="KQC134" s="123"/>
      <c r="KQD134" s="123"/>
      <c r="KQE134" s="123"/>
      <c r="KQF134" s="123"/>
      <c r="KQG134" s="123"/>
      <c r="KQH134" s="123"/>
      <c r="KQI134" s="123"/>
      <c r="KQJ134" s="123"/>
      <c r="KQK134" s="123"/>
      <c r="KQL134" s="123"/>
      <c r="KQM134" s="123"/>
      <c r="KQN134" s="123"/>
      <c r="KQO134" s="123"/>
      <c r="KQP134" s="123"/>
      <c r="KQQ134" s="123"/>
      <c r="KQR134" s="123"/>
      <c r="KQS134" s="123"/>
      <c r="KQT134" s="123"/>
      <c r="KQU134" s="123"/>
      <c r="KQV134" s="123"/>
      <c r="KQW134" s="123"/>
      <c r="KQX134" s="123"/>
      <c r="KQY134" s="123"/>
      <c r="KQZ134" s="123"/>
      <c r="KRA134" s="123"/>
      <c r="KRB134" s="123"/>
      <c r="KRC134" s="123"/>
      <c r="KRD134" s="123"/>
      <c r="KRE134" s="123"/>
      <c r="KRF134" s="123"/>
      <c r="KRG134" s="123"/>
      <c r="KRH134" s="123"/>
      <c r="KRI134" s="123"/>
      <c r="KRJ134" s="123"/>
      <c r="KRK134" s="123"/>
      <c r="KRL134" s="123"/>
      <c r="KRM134" s="123"/>
      <c r="KRN134" s="123"/>
      <c r="KRO134" s="123"/>
      <c r="KRP134" s="123"/>
      <c r="KRQ134" s="123"/>
      <c r="KRR134" s="123"/>
      <c r="KRS134" s="123"/>
      <c r="KRT134" s="123"/>
      <c r="KRU134" s="123"/>
      <c r="KRV134" s="123"/>
      <c r="KRW134" s="123"/>
      <c r="KRX134" s="123"/>
      <c r="KRY134" s="123"/>
      <c r="KRZ134" s="123"/>
      <c r="KSA134" s="123"/>
      <c r="KSB134" s="123"/>
      <c r="KSC134" s="123"/>
      <c r="KSD134" s="123"/>
      <c r="KSE134" s="123"/>
      <c r="KSF134" s="123"/>
      <c r="KSG134" s="123"/>
      <c r="KSH134" s="123"/>
      <c r="KSI134" s="123"/>
      <c r="KSJ134" s="123"/>
      <c r="KSK134" s="123"/>
      <c r="KSL134" s="123"/>
      <c r="KSM134" s="123"/>
      <c r="KSN134" s="123"/>
      <c r="KSO134" s="123"/>
      <c r="KSP134" s="123"/>
      <c r="KSQ134" s="123"/>
      <c r="KSR134" s="123"/>
      <c r="KSS134" s="123"/>
      <c r="KST134" s="123"/>
      <c r="KSU134" s="123"/>
      <c r="KSV134" s="123"/>
      <c r="KSW134" s="123"/>
      <c r="KSX134" s="123"/>
      <c r="KSY134" s="123"/>
      <c r="KSZ134" s="123"/>
      <c r="KTA134" s="123"/>
      <c r="KTB134" s="123"/>
      <c r="KTC134" s="123"/>
      <c r="KTD134" s="123"/>
      <c r="KTE134" s="123"/>
      <c r="KTF134" s="123"/>
      <c r="KTG134" s="123"/>
      <c r="KTH134" s="123"/>
      <c r="KTI134" s="123"/>
      <c r="KTJ134" s="123"/>
      <c r="KTK134" s="123"/>
      <c r="KTL134" s="123"/>
      <c r="KTM134" s="123"/>
      <c r="KTN134" s="123"/>
      <c r="KTO134" s="123"/>
      <c r="KTP134" s="123"/>
      <c r="KTQ134" s="123"/>
      <c r="KTR134" s="123"/>
      <c r="KTS134" s="123"/>
      <c r="KTT134" s="123"/>
      <c r="KTU134" s="123"/>
      <c r="KTV134" s="123"/>
      <c r="KTW134" s="123"/>
      <c r="KTX134" s="123"/>
      <c r="KTY134" s="123"/>
      <c r="KTZ134" s="123"/>
      <c r="KUA134" s="123"/>
      <c r="KUB134" s="123"/>
      <c r="KUC134" s="123"/>
      <c r="KUD134" s="123"/>
      <c r="KUE134" s="123"/>
      <c r="KUF134" s="123"/>
      <c r="KUG134" s="123"/>
      <c r="KUH134" s="123"/>
      <c r="KUI134" s="123"/>
      <c r="KUJ134" s="123"/>
      <c r="KUK134" s="123"/>
      <c r="KUL134" s="123"/>
      <c r="KUM134" s="123"/>
      <c r="KUN134" s="123"/>
      <c r="KUO134" s="123"/>
      <c r="KUP134" s="123"/>
      <c r="KUQ134" s="123"/>
      <c r="KUR134" s="123"/>
      <c r="KUS134" s="123"/>
      <c r="KUT134" s="123"/>
      <c r="KUU134" s="123"/>
      <c r="KUV134" s="123"/>
      <c r="KUW134" s="123"/>
      <c r="KUX134" s="123"/>
      <c r="KUY134" s="123"/>
      <c r="KUZ134" s="123"/>
      <c r="KVA134" s="123"/>
      <c r="KVB134" s="123"/>
      <c r="KVC134" s="123"/>
      <c r="KVD134" s="123"/>
      <c r="KVE134" s="123"/>
      <c r="KVF134" s="123"/>
      <c r="KVG134" s="123"/>
      <c r="KVH134" s="123"/>
      <c r="KVI134" s="123"/>
      <c r="KVJ134" s="123"/>
      <c r="KVK134" s="123"/>
      <c r="KVL134" s="123"/>
      <c r="KVM134" s="123"/>
      <c r="KVN134" s="123"/>
      <c r="KVO134" s="123"/>
      <c r="KVP134" s="123"/>
      <c r="KVQ134" s="123"/>
      <c r="KVR134" s="123"/>
      <c r="KVS134" s="123"/>
      <c r="KVT134" s="123"/>
      <c r="KVU134" s="123"/>
      <c r="KVV134" s="123"/>
      <c r="KVW134" s="123"/>
      <c r="KVX134" s="123"/>
      <c r="KVY134" s="123"/>
      <c r="KVZ134" s="123"/>
      <c r="KWA134" s="123"/>
      <c r="KWB134" s="123"/>
      <c r="KWC134" s="123"/>
      <c r="KWD134" s="123"/>
      <c r="KWE134" s="123"/>
      <c r="KWF134" s="123"/>
      <c r="KWG134" s="123"/>
      <c r="KWH134" s="123"/>
      <c r="KWI134" s="123"/>
      <c r="KWJ134" s="123"/>
      <c r="KWK134" s="123"/>
      <c r="KWL134" s="123"/>
      <c r="KWM134" s="123"/>
      <c r="KWN134" s="123"/>
      <c r="KWO134" s="123"/>
      <c r="KWP134" s="123"/>
      <c r="KWQ134" s="123"/>
      <c r="KWR134" s="123"/>
      <c r="KWS134" s="123"/>
      <c r="KWT134" s="123"/>
      <c r="KWU134" s="123"/>
      <c r="KWV134" s="123"/>
      <c r="KWW134" s="123"/>
      <c r="KWX134" s="123"/>
      <c r="KWY134" s="123"/>
      <c r="KWZ134" s="123"/>
      <c r="KXA134" s="123"/>
      <c r="KXB134" s="123"/>
      <c r="KXC134" s="123"/>
      <c r="KXD134" s="123"/>
      <c r="KXE134" s="123"/>
      <c r="KXF134" s="123"/>
      <c r="KXG134" s="123"/>
      <c r="KXH134" s="123"/>
      <c r="KXI134" s="123"/>
      <c r="KXJ134" s="123"/>
      <c r="KXK134" s="123"/>
      <c r="KXL134" s="123"/>
      <c r="KXM134" s="123"/>
      <c r="KXN134" s="123"/>
      <c r="KXO134" s="123"/>
      <c r="KXP134" s="123"/>
      <c r="KXQ134" s="123"/>
      <c r="KXR134" s="123"/>
      <c r="KXS134" s="123"/>
      <c r="KXT134" s="123"/>
      <c r="KXU134" s="123"/>
      <c r="KXV134" s="123"/>
      <c r="KXW134" s="123"/>
      <c r="KXX134" s="123"/>
      <c r="KXY134" s="123"/>
      <c r="KXZ134" s="123"/>
      <c r="KYA134" s="123"/>
      <c r="KYB134" s="123"/>
      <c r="KYC134" s="123"/>
      <c r="KYD134" s="123"/>
      <c r="KYE134" s="123"/>
      <c r="KYF134" s="123"/>
      <c r="KYG134" s="123"/>
      <c r="KYH134" s="123"/>
      <c r="KYI134" s="123"/>
      <c r="KYJ134" s="123"/>
      <c r="KYK134" s="123"/>
      <c r="KYL134" s="123"/>
      <c r="KYM134" s="123"/>
      <c r="KYN134" s="123"/>
      <c r="KYO134" s="123"/>
      <c r="KYP134" s="123"/>
      <c r="KYQ134" s="123"/>
      <c r="KYR134" s="123"/>
      <c r="KYS134" s="123"/>
      <c r="KYT134" s="123"/>
      <c r="KYU134" s="123"/>
      <c r="KYV134" s="123"/>
      <c r="KYW134" s="123"/>
      <c r="KYX134" s="123"/>
      <c r="KYY134" s="123"/>
      <c r="KYZ134" s="123"/>
      <c r="KZA134" s="123"/>
      <c r="KZB134" s="123"/>
      <c r="KZC134" s="123"/>
      <c r="KZD134" s="123"/>
      <c r="KZE134" s="123"/>
      <c r="KZF134" s="123"/>
      <c r="KZG134" s="123"/>
      <c r="KZH134" s="123"/>
      <c r="KZI134" s="123"/>
      <c r="KZJ134" s="123"/>
      <c r="KZK134" s="123"/>
      <c r="KZL134" s="123"/>
      <c r="KZM134" s="123"/>
      <c r="KZN134" s="123"/>
      <c r="KZO134" s="123"/>
      <c r="KZP134" s="123"/>
      <c r="KZQ134" s="123"/>
      <c r="KZR134" s="123"/>
      <c r="KZS134" s="123"/>
      <c r="KZT134" s="123"/>
      <c r="KZU134" s="123"/>
      <c r="KZV134" s="123"/>
      <c r="KZW134" s="123"/>
      <c r="KZX134" s="123"/>
      <c r="KZY134" s="123"/>
      <c r="KZZ134" s="123"/>
      <c r="LAA134" s="123"/>
      <c r="LAB134" s="123"/>
      <c r="LAC134" s="123"/>
      <c r="LAD134" s="123"/>
      <c r="LAE134" s="123"/>
      <c r="LAF134" s="123"/>
      <c r="LAG134" s="123"/>
      <c r="LAH134" s="123"/>
      <c r="LAI134" s="123"/>
      <c r="LAJ134" s="123"/>
      <c r="LAK134" s="123"/>
      <c r="LAL134" s="123"/>
      <c r="LAM134" s="123"/>
      <c r="LAN134" s="123"/>
      <c r="LAO134" s="123"/>
      <c r="LAP134" s="123"/>
      <c r="LAQ134" s="123"/>
      <c r="LAR134" s="123"/>
      <c r="LAS134" s="123"/>
      <c r="LAT134" s="123"/>
      <c r="LAU134" s="123"/>
      <c r="LAV134" s="123"/>
      <c r="LAW134" s="123"/>
      <c r="LAX134" s="123"/>
      <c r="LAY134" s="123"/>
      <c r="LAZ134" s="123"/>
      <c r="LBA134" s="123"/>
      <c r="LBB134" s="123"/>
      <c r="LBC134" s="123"/>
      <c r="LBD134" s="123"/>
      <c r="LBE134" s="123"/>
      <c r="LBF134" s="123"/>
      <c r="LBG134" s="123"/>
      <c r="LBH134" s="123"/>
      <c r="LBI134" s="123"/>
      <c r="LBJ134" s="123"/>
      <c r="LBK134" s="123"/>
      <c r="LBL134" s="123"/>
      <c r="LBM134" s="123"/>
      <c r="LBN134" s="123"/>
      <c r="LBO134" s="123"/>
      <c r="LBP134" s="123"/>
      <c r="LBQ134" s="123"/>
      <c r="LBR134" s="123"/>
      <c r="LBS134" s="123"/>
      <c r="LBT134" s="123"/>
      <c r="LBU134" s="123"/>
      <c r="LBV134" s="123"/>
      <c r="LBW134" s="123"/>
      <c r="LBX134" s="123"/>
      <c r="LBY134" s="123"/>
      <c r="LBZ134" s="123"/>
      <c r="LCA134" s="123"/>
      <c r="LCB134" s="123"/>
      <c r="LCC134" s="123"/>
      <c r="LCD134" s="123"/>
      <c r="LCE134" s="123"/>
      <c r="LCF134" s="123"/>
      <c r="LCG134" s="123"/>
      <c r="LCH134" s="123"/>
      <c r="LCI134" s="123"/>
      <c r="LCJ134" s="123"/>
      <c r="LCK134" s="123"/>
      <c r="LCL134" s="123"/>
      <c r="LCM134" s="123"/>
      <c r="LCN134" s="123"/>
      <c r="LCO134" s="123"/>
      <c r="LCP134" s="123"/>
      <c r="LCQ134" s="123"/>
      <c r="LCR134" s="123"/>
      <c r="LCS134" s="123"/>
      <c r="LCT134" s="123"/>
      <c r="LCU134" s="123"/>
      <c r="LCV134" s="123"/>
      <c r="LCW134" s="123"/>
      <c r="LCX134" s="123"/>
      <c r="LCY134" s="123"/>
      <c r="LCZ134" s="123"/>
      <c r="LDA134" s="123"/>
      <c r="LDB134" s="123"/>
      <c r="LDC134" s="123"/>
      <c r="LDD134" s="123"/>
      <c r="LDE134" s="123"/>
      <c r="LDF134" s="123"/>
      <c r="LDG134" s="123"/>
      <c r="LDH134" s="123"/>
      <c r="LDI134" s="123"/>
      <c r="LDJ134" s="123"/>
      <c r="LDK134" s="123"/>
      <c r="LDL134" s="123"/>
      <c r="LDM134" s="123"/>
      <c r="LDN134" s="123"/>
      <c r="LDO134" s="123"/>
      <c r="LDP134" s="123"/>
      <c r="LDQ134" s="123"/>
      <c r="LDR134" s="123"/>
      <c r="LDS134" s="123"/>
      <c r="LDT134" s="123"/>
      <c r="LDU134" s="123"/>
      <c r="LDV134" s="123"/>
      <c r="LDW134" s="123"/>
      <c r="LDX134" s="123"/>
      <c r="LDY134" s="123"/>
      <c r="LDZ134" s="123"/>
      <c r="LEA134" s="123"/>
      <c r="LEB134" s="123"/>
      <c r="LEC134" s="123"/>
      <c r="LED134" s="123"/>
      <c r="LEE134" s="123"/>
      <c r="LEF134" s="123"/>
      <c r="LEG134" s="123"/>
      <c r="LEH134" s="123"/>
      <c r="LEI134" s="123"/>
      <c r="LEJ134" s="123"/>
      <c r="LEK134" s="123"/>
      <c r="LEL134" s="123"/>
      <c r="LEM134" s="123"/>
      <c r="LEN134" s="123"/>
      <c r="LEO134" s="123"/>
      <c r="LEP134" s="123"/>
      <c r="LEQ134" s="123"/>
      <c r="LER134" s="123"/>
      <c r="LES134" s="123"/>
      <c r="LET134" s="123"/>
      <c r="LEU134" s="123"/>
      <c r="LEV134" s="123"/>
      <c r="LEW134" s="123"/>
      <c r="LEX134" s="123"/>
      <c r="LEY134" s="123"/>
      <c r="LEZ134" s="123"/>
      <c r="LFA134" s="123"/>
      <c r="LFB134" s="123"/>
      <c r="LFC134" s="123"/>
      <c r="LFD134" s="123"/>
      <c r="LFE134" s="123"/>
      <c r="LFF134" s="123"/>
      <c r="LFG134" s="123"/>
      <c r="LFH134" s="123"/>
      <c r="LFI134" s="123"/>
      <c r="LFJ134" s="123"/>
      <c r="LFK134" s="123"/>
      <c r="LFL134" s="123"/>
      <c r="LFM134" s="123"/>
      <c r="LFN134" s="123"/>
      <c r="LFO134" s="123"/>
      <c r="LFP134" s="123"/>
      <c r="LFQ134" s="123"/>
      <c r="LFR134" s="123"/>
      <c r="LFS134" s="123"/>
      <c r="LFT134" s="123"/>
      <c r="LFU134" s="123"/>
      <c r="LFV134" s="123"/>
      <c r="LFW134" s="123"/>
      <c r="LFX134" s="123"/>
      <c r="LFY134" s="123"/>
      <c r="LFZ134" s="123"/>
      <c r="LGA134" s="123"/>
      <c r="LGB134" s="123"/>
      <c r="LGC134" s="123"/>
      <c r="LGD134" s="123"/>
      <c r="LGE134" s="123"/>
      <c r="LGF134" s="123"/>
      <c r="LGG134" s="123"/>
      <c r="LGH134" s="123"/>
      <c r="LGI134" s="123"/>
      <c r="LGJ134" s="123"/>
      <c r="LGK134" s="123"/>
      <c r="LGL134" s="123"/>
      <c r="LGM134" s="123"/>
      <c r="LGN134" s="123"/>
      <c r="LGO134" s="123"/>
      <c r="LGP134" s="123"/>
      <c r="LGQ134" s="123"/>
      <c r="LGR134" s="123"/>
      <c r="LGS134" s="123"/>
      <c r="LGT134" s="123"/>
      <c r="LGU134" s="123"/>
      <c r="LGV134" s="123"/>
      <c r="LGW134" s="123"/>
      <c r="LGX134" s="123"/>
      <c r="LGY134" s="123"/>
      <c r="LGZ134" s="123"/>
      <c r="LHA134" s="123"/>
      <c r="LHB134" s="123"/>
      <c r="LHC134" s="123"/>
      <c r="LHD134" s="123"/>
      <c r="LHE134" s="123"/>
      <c r="LHF134" s="123"/>
      <c r="LHG134" s="123"/>
      <c r="LHH134" s="123"/>
      <c r="LHI134" s="123"/>
      <c r="LHJ134" s="123"/>
      <c r="LHK134" s="123"/>
      <c r="LHL134" s="123"/>
      <c r="LHM134" s="123"/>
      <c r="LHN134" s="123"/>
      <c r="LHO134" s="123"/>
      <c r="LHP134" s="123"/>
      <c r="LHQ134" s="123"/>
      <c r="LHR134" s="123"/>
      <c r="LHS134" s="123"/>
      <c r="LHT134" s="123"/>
      <c r="LHU134" s="123"/>
      <c r="LHV134" s="123"/>
      <c r="LHW134" s="123"/>
      <c r="LHX134" s="123"/>
      <c r="LHY134" s="123"/>
      <c r="LHZ134" s="123"/>
      <c r="LIA134" s="123"/>
      <c r="LIB134" s="123"/>
      <c r="LIC134" s="123"/>
      <c r="LID134" s="123"/>
      <c r="LIE134" s="123"/>
      <c r="LIF134" s="123"/>
      <c r="LIG134" s="123"/>
      <c r="LIH134" s="123"/>
      <c r="LII134" s="123"/>
      <c r="LIJ134" s="123"/>
      <c r="LIK134" s="123"/>
      <c r="LIL134" s="123"/>
      <c r="LIM134" s="123"/>
      <c r="LIN134" s="123"/>
      <c r="LIO134" s="123"/>
      <c r="LIP134" s="123"/>
      <c r="LIQ134" s="123"/>
      <c r="LIR134" s="123"/>
      <c r="LIS134" s="123"/>
      <c r="LIT134" s="123"/>
      <c r="LIU134" s="123"/>
      <c r="LIV134" s="123"/>
      <c r="LIW134" s="123"/>
      <c r="LIX134" s="123"/>
      <c r="LIY134" s="123"/>
      <c r="LIZ134" s="123"/>
      <c r="LJA134" s="123"/>
      <c r="LJB134" s="123"/>
      <c r="LJC134" s="123"/>
      <c r="LJD134" s="123"/>
      <c r="LJE134" s="123"/>
      <c r="LJF134" s="123"/>
      <c r="LJG134" s="123"/>
      <c r="LJH134" s="123"/>
      <c r="LJI134" s="123"/>
      <c r="LJJ134" s="123"/>
      <c r="LJK134" s="123"/>
      <c r="LJL134" s="123"/>
      <c r="LJM134" s="123"/>
      <c r="LJN134" s="123"/>
      <c r="LJO134" s="123"/>
      <c r="LJP134" s="123"/>
      <c r="LJQ134" s="123"/>
      <c r="LJR134" s="123"/>
      <c r="LJS134" s="123"/>
      <c r="LJT134" s="123"/>
      <c r="LJU134" s="123"/>
      <c r="LJV134" s="123"/>
      <c r="LJW134" s="123"/>
      <c r="LJX134" s="123"/>
      <c r="LJY134" s="123"/>
      <c r="LJZ134" s="123"/>
      <c r="LKA134" s="123"/>
      <c r="LKB134" s="123"/>
      <c r="LKC134" s="123"/>
      <c r="LKD134" s="123"/>
      <c r="LKE134" s="123"/>
      <c r="LKF134" s="123"/>
      <c r="LKG134" s="123"/>
      <c r="LKH134" s="123"/>
      <c r="LKI134" s="123"/>
      <c r="LKJ134" s="123"/>
      <c r="LKK134" s="123"/>
      <c r="LKL134" s="123"/>
      <c r="LKM134" s="123"/>
      <c r="LKN134" s="123"/>
      <c r="LKO134" s="123"/>
      <c r="LKP134" s="123"/>
      <c r="LKQ134" s="123"/>
      <c r="LKR134" s="123"/>
      <c r="LKS134" s="123"/>
      <c r="LKT134" s="123"/>
      <c r="LKU134" s="123"/>
      <c r="LKV134" s="123"/>
      <c r="LKW134" s="123"/>
      <c r="LKX134" s="123"/>
      <c r="LKY134" s="123"/>
      <c r="LKZ134" s="123"/>
      <c r="LLA134" s="123"/>
      <c r="LLB134" s="123"/>
      <c r="LLC134" s="123"/>
      <c r="LLD134" s="123"/>
      <c r="LLE134" s="123"/>
      <c r="LLF134" s="123"/>
      <c r="LLG134" s="123"/>
      <c r="LLH134" s="123"/>
      <c r="LLI134" s="123"/>
      <c r="LLJ134" s="123"/>
      <c r="LLK134" s="123"/>
      <c r="LLL134" s="123"/>
      <c r="LLM134" s="123"/>
      <c r="LLN134" s="123"/>
      <c r="LLO134" s="123"/>
      <c r="LLP134" s="123"/>
      <c r="LLQ134" s="123"/>
      <c r="LLR134" s="123"/>
      <c r="LLS134" s="123"/>
      <c r="LLT134" s="123"/>
      <c r="LLU134" s="123"/>
      <c r="LLV134" s="123"/>
      <c r="LLW134" s="123"/>
      <c r="LLX134" s="123"/>
      <c r="LLY134" s="123"/>
      <c r="LLZ134" s="123"/>
      <c r="LMA134" s="123"/>
      <c r="LMB134" s="123"/>
      <c r="LMC134" s="123"/>
      <c r="LMD134" s="123"/>
      <c r="LME134" s="123"/>
      <c r="LMF134" s="123"/>
      <c r="LMG134" s="123"/>
      <c r="LMH134" s="123"/>
      <c r="LMI134" s="123"/>
      <c r="LMJ134" s="123"/>
      <c r="LMK134" s="123"/>
      <c r="LML134" s="123"/>
      <c r="LMM134" s="123"/>
      <c r="LMN134" s="123"/>
      <c r="LMO134" s="123"/>
      <c r="LMP134" s="123"/>
      <c r="LMQ134" s="123"/>
      <c r="LMR134" s="123"/>
      <c r="LMS134" s="123"/>
      <c r="LMT134" s="123"/>
      <c r="LMU134" s="123"/>
      <c r="LMV134" s="123"/>
      <c r="LMW134" s="123"/>
      <c r="LMX134" s="123"/>
      <c r="LMY134" s="123"/>
      <c r="LMZ134" s="123"/>
      <c r="LNA134" s="123"/>
      <c r="LNB134" s="123"/>
      <c r="LNC134" s="123"/>
      <c r="LND134" s="123"/>
      <c r="LNE134" s="123"/>
      <c r="LNF134" s="123"/>
      <c r="LNG134" s="123"/>
      <c r="LNH134" s="123"/>
      <c r="LNI134" s="123"/>
      <c r="LNJ134" s="123"/>
      <c r="LNK134" s="123"/>
      <c r="LNL134" s="123"/>
      <c r="LNM134" s="123"/>
      <c r="LNN134" s="123"/>
      <c r="LNO134" s="123"/>
      <c r="LNP134" s="123"/>
      <c r="LNQ134" s="123"/>
      <c r="LNR134" s="123"/>
      <c r="LNS134" s="123"/>
      <c r="LNT134" s="123"/>
      <c r="LNU134" s="123"/>
      <c r="LNV134" s="123"/>
      <c r="LNW134" s="123"/>
      <c r="LNX134" s="123"/>
      <c r="LNY134" s="123"/>
      <c r="LNZ134" s="123"/>
      <c r="LOA134" s="123"/>
      <c r="LOB134" s="123"/>
      <c r="LOC134" s="123"/>
      <c r="LOD134" s="123"/>
      <c r="LOE134" s="123"/>
      <c r="LOF134" s="123"/>
      <c r="LOG134" s="123"/>
      <c r="LOH134" s="123"/>
      <c r="LOI134" s="123"/>
      <c r="LOJ134" s="123"/>
      <c r="LOK134" s="123"/>
      <c r="LOL134" s="123"/>
      <c r="LOM134" s="123"/>
      <c r="LON134" s="123"/>
      <c r="LOO134" s="123"/>
      <c r="LOP134" s="123"/>
      <c r="LOQ134" s="123"/>
      <c r="LOR134" s="123"/>
      <c r="LOS134" s="123"/>
      <c r="LOT134" s="123"/>
      <c r="LOU134" s="123"/>
      <c r="LOV134" s="123"/>
      <c r="LOW134" s="123"/>
      <c r="LOX134" s="123"/>
      <c r="LOY134" s="123"/>
      <c r="LOZ134" s="123"/>
      <c r="LPA134" s="123"/>
      <c r="LPB134" s="123"/>
      <c r="LPC134" s="123"/>
      <c r="LPD134" s="123"/>
      <c r="LPE134" s="123"/>
      <c r="LPF134" s="123"/>
      <c r="LPG134" s="123"/>
      <c r="LPH134" s="123"/>
      <c r="LPI134" s="123"/>
      <c r="LPJ134" s="123"/>
      <c r="LPK134" s="123"/>
      <c r="LPL134" s="123"/>
      <c r="LPM134" s="123"/>
      <c r="LPN134" s="123"/>
      <c r="LPO134" s="123"/>
      <c r="LPP134" s="123"/>
      <c r="LPQ134" s="123"/>
      <c r="LPR134" s="123"/>
      <c r="LPS134" s="123"/>
      <c r="LPT134" s="123"/>
      <c r="LPU134" s="123"/>
      <c r="LPV134" s="123"/>
      <c r="LPW134" s="123"/>
      <c r="LPX134" s="123"/>
      <c r="LPY134" s="123"/>
      <c r="LPZ134" s="123"/>
      <c r="LQA134" s="123"/>
      <c r="LQB134" s="123"/>
      <c r="LQC134" s="123"/>
      <c r="LQD134" s="123"/>
      <c r="LQE134" s="123"/>
      <c r="LQF134" s="123"/>
      <c r="LQG134" s="123"/>
      <c r="LQH134" s="123"/>
      <c r="LQI134" s="123"/>
      <c r="LQJ134" s="123"/>
      <c r="LQK134" s="123"/>
      <c r="LQL134" s="123"/>
      <c r="LQM134" s="123"/>
      <c r="LQN134" s="123"/>
      <c r="LQO134" s="123"/>
      <c r="LQP134" s="123"/>
      <c r="LQQ134" s="123"/>
      <c r="LQR134" s="123"/>
      <c r="LQS134" s="123"/>
      <c r="LQT134" s="123"/>
      <c r="LQU134" s="123"/>
      <c r="LQV134" s="123"/>
      <c r="LQW134" s="123"/>
      <c r="LQX134" s="123"/>
      <c r="LQY134" s="123"/>
      <c r="LQZ134" s="123"/>
      <c r="LRA134" s="123"/>
      <c r="LRB134" s="123"/>
      <c r="LRC134" s="123"/>
      <c r="LRD134" s="123"/>
      <c r="LRE134" s="123"/>
      <c r="LRF134" s="123"/>
      <c r="LRG134" s="123"/>
      <c r="LRH134" s="123"/>
      <c r="LRI134" s="123"/>
      <c r="LRJ134" s="123"/>
      <c r="LRK134" s="123"/>
      <c r="LRL134" s="123"/>
      <c r="LRM134" s="123"/>
      <c r="LRN134" s="123"/>
      <c r="LRO134" s="123"/>
      <c r="LRP134" s="123"/>
      <c r="LRQ134" s="123"/>
      <c r="LRR134" s="123"/>
      <c r="LRS134" s="123"/>
      <c r="LRT134" s="123"/>
      <c r="LRU134" s="123"/>
      <c r="LRV134" s="123"/>
      <c r="LRW134" s="123"/>
      <c r="LRX134" s="123"/>
      <c r="LRY134" s="123"/>
      <c r="LRZ134" s="123"/>
      <c r="LSA134" s="123"/>
      <c r="LSB134" s="123"/>
      <c r="LSC134" s="123"/>
      <c r="LSD134" s="123"/>
      <c r="LSE134" s="123"/>
      <c r="LSF134" s="123"/>
      <c r="LSG134" s="123"/>
      <c r="LSH134" s="123"/>
      <c r="LSI134" s="123"/>
      <c r="LSJ134" s="123"/>
      <c r="LSK134" s="123"/>
      <c r="LSL134" s="123"/>
      <c r="LSM134" s="123"/>
      <c r="LSN134" s="123"/>
      <c r="LSO134" s="123"/>
      <c r="LSP134" s="123"/>
      <c r="LSQ134" s="123"/>
      <c r="LSR134" s="123"/>
      <c r="LSS134" s="123"/>
      <c r="LST134" s="123"/>
      <c r="LSU134" s="123"/>
      <c r="LSV134" s="123"/>
      <c r="LSW134" s="123"/>
      <c r="LSX134" s="123"/>
      <c r="LSY134" s="123"/>
      <c r="LSZ134" s="123"/>
      <c r="LTA134" s="123"/>
      <c r="LTB134" s="123"/>
      <c r="LTC134" s="123"/>
      <c r="LTD134" s="123"/>
      <c r="LTE134" s="123"/>
      <c r="LTF134" s="123"/>
      <c r="LTG134" s="123"/>
      <c r="LTH134" s="123"/>
      <c r="LTI134" s="123"/>
      <c r="LTJ134" s="123"/>
      <c r="LTK134" s="123"/>
      <c r="LTL134" s="123"/>
      <c r="LTM134" s="123"/>
      <c r="LTN134" s="123"/>
      <c r="LTO134" s="123"/>
      <c r="LTP134" s="123"/>
      <c r="LTQ134" s="123"/>
      <c r="LTR134" s="123"/>
      <c r="LTS134" s="123"/>
      <c r="LTT134" s="123"/>
      <c r="LTU134" s="123"/>
      <c r="LTV134" s="123"/>
      <c r="LTW134" s="123"/>
      <c r="LTX134" s="123"/>
      <c r="LTY134" s="123"/>
      <c r="LTZ134" s="123"/>
      <c r="LUA134" s="123"/>
      <c r="LUB134" s="123"/>
      <c r="LUC134" s="123"/>
      <c r="LUD134" s="123"/>
      <c r="LUE134" s="123"/>
      <c r="LUF134" s="123"/>
      <c r="LUG134" s="123"/>
      <c r="LUH134" s="123"/>
      <c r="LUI134" s="123"/>
      <c r="LUJ134" s="123"/>
      <c r="LUK134" s="123"/>
      <c r="LUL134" s="123"/>
      <c r="LUM134" s="123"/>
      <c r="LUN134" s="123"/>
      <c r="LUO134" s="123"/>
      <c r="LUP134" s="123"/>
      <c r="LUQ134" s="123"/>
      <c r="LUR134" s="123"/>
      <c r="LUS134" s="123"/>
      <c r="LUT134" s="123"/>
      <c r="LUU134" s="123"/>
      <c r="LUV134" s="123"/>
      <c r="LUW134" s="123"/>
      <c r="LUX134" s="123"/>
      <c r="LUY134" s="123"/>
      <c r="LUZ134" s="123"/>
      <c r="LVA134" s="123"/>
      <c r="LVB134" s="123"/>
      <c r="LVC134" s="123"/>
      <c r="LVD134" s="123"/>
      <c r="LVE134" s="123"/>
      <c r="LVF134" s="123"/>
      <c r="LVG134" s="123"/>
      <c r="LVH134" s="123"/>
      <c r="LVI134" s="123"/>
      <c r="LVJ134" s="123"/>
      <c r="LVK134" s="123"/>
      <c r="LVL134" s="123"/>
      <c r="LVM134" s="123"/>
      <c r="LVN134" s="123"/>
      <c r="LVO134" s="123"/>
      <c r="LVP134" s="123"/>
      <c r="LVQ134" s="123"/>
      <c r="LVR134" s="123"/>
      <c r="LVS134" s="123"/>
      <c r="LVT134" s="123"/>
      <c r="LVU134" s="123"/>
      <c r="LVV134" s="123"/>
      <c r="LVW134" s="123"/>
      <c r="LVX134" s="123"/>
      <c r="LVY134" s="123"/>
      <c r="LVZ134" s="123"/>
      <c r="LWA134" s="123"/>
      <c r="LWB134" s="123"/>
      <c r="LWC134" s="123"/>
      <c r="LWD134" s="123"/>
      <c r="LWE134" s="123"/>
      <c r="LWF134" s="123"/>
      <c r="LWG134" s="123"/>
      <c r="LWH134" s="123"/>
      <c r="LWI134" s="123"/>
      <c r="LWJ134" s="123"/>
      <c r="LWK134" s="123"/>
      <c r="LWL134" s="123"/>
      <c r="LWM134" s="123"/>
      <c r="LWN134" s="123"/>
      <c r="LWO134" s="123"/>
      <c r="LWP134" s="123"/>
      <c r="LWQ134" s="123"/>
      <c r="LWR134" s="123"/>
      <c r="LWS134" s="123"/>
      <c r="LWT134" s="123"/>
      <c r="LWU134" s="123"/>
      <c r="LWV134" s="123"/>
      <c r="LWW134" s="123"/>
      <c r="LWX134" s="123"/>
      <c r="LWY134" s="123"/>
      <c r="LWZ134" s="123"/>
      <c r="LXA134" s="123"/>
      <c r="LXB134" s="123"/>
      <c r="LXC134" s="123"/>
      <c r="LXD134" s="123"/>
      <c r="LXE134" s="123"/>
      <c r="LXF134" s="123"/>
      <c r="LXG134" s="123"/>
      <c r="LXH134" s="123"/>
      <c r="LXI134" s="123"/>
      <c r="LXJ134" s="123"/>
      <c r="LXK134" s="123"/>
      <c r="LXL134" s="123"/>
      <c r="LXM134" s="123"/>
      <c r="LXN134" s="123"/>
      <c r="LXO134" s="123"/>
      <c r="LXP134" s="123"/>
      <c r="LXQ134" s="123"/>
      <c r="LXR134" s="123"/>
      <c r="LXS134" s="123"/>
      <c r="LXT134" s="123"/>
      <c r="LXU134" s="123"/>
      <c r="LXV134" s="123"/>
      <c r="LXW134" s="123"/>
      <c r="LXX134" s="123"/>
      <c r="LXY134" s="123"/>
      <c r="LXZ134" s="123"/>
      <c r="LYA134" s="123"/>
      <c r="LYB134" s="123"/>
      <c r="LYC134" s="123"/>
      <c r="LYD134" s="123"/>
      <c r="LYE134" s="123"/>
      <c r="LYF134" s="123"/>
      <c r="LYG134" s="123"/>
      <c r="LYH134" s="123"/>
      <c r="LYI134" s="123"/>
      <c r="LYJ134" s="123"/>
      <c r="LYK134" s="123"/>
      <c r="LYL134" s="123"/>
      <c r="LYM134" s="123"/>
      <c r="LYN134" s="123"/>
      <c r="LYO134" s="123"/>
      <c r="LYP134" s="123"/>
      <c r="LYQ134" s="123"/>
      <c r="LYR134" s="123"/>
      <c r="LYS134" s="123"/>
      <c r="LYT134" s="123"/>
      <c r="LYU134" s="123"/>
      <c r="LYV134" s="123"/>
      <c r="LYW134" s="123"/>
      <c r="LYX134" s="123"/>
      <c r="LYY134" s="123"/>
      <c r="LYZ134" s="123"/>
      <c r="LZA134" s="123"/>
      <c r="LZB134" s="123"/>
      <c r="LZC134" s="123"/>
      <c r="LZD134" s="123"/>
      <c r="LZE134" s="123"/>
      <c r="LZF134" s="123"/>
      <c r="LZG134" s="123"/>
      <c r="LZH134" s="123"/>
      <c r="LZI134" s="123"/>
      <c r="LZJ134" s="123"/>
      <c r="LZK134" s="123"/>
      <c r="LZL134" s="123"/>
      <c r="LZM134" s="123"/>
      <c r="LZN134" s="123"/>
      <c r="LZO134" s="123"/>
      <c r="LZP134" s="123"/>
      <c r="LZQ134" s="123"/>
      <c r="LZR134" s="123"/>
      <c r="LZS134" s="123"/>
      <c r="LZT134" s="123"/>
      <c r="LZU134" s="123"/>
      <c r="LZV134" s="123"/>
      <c r="LZW134" s="123"/>
      <c r="LZX134" s="123"/>
      <c r="LZY134" s="123"/>
      <c r="LZZ134" s="123"/>
      <c r="MAA134" s="123"/>
      <c r="MAB134" s="123"/>
      <c r="MAC134" s="123"/>
      <c r="MAD134" s="123"/>
      <c r="MAE134" s="123"/>
      <c r="MAF134" s="123"/>
      <c r="MAG134" s="123"/>
      <c r="MAH134" s="123"/>
      <c r="MAI134" s="123"/>
      <c r="MAJ134" s="123"/>
      <c r="MAK134" s="123"/>
      <c r="MAL134" s="123"/>
      <c r="MAM134" s="123"/>
      <c r="MAN134" s="123"/>
      <c r="MAO134" s="123"/>
      <c r="MAP134" s="123"/>
      <c r="MAQ134" s="123"/>
      <c r="MAR134" s="123"/>
      <c r="MAS134" s="123"/>
      <c r="MAT134" s="123"/>
      <c r="MAU134" s="123"/>
      <c r="MAV134" s="123"/>
      <c r="MAW134" s="123"/>
      <c r="MAX134" s="123"/>
      <c r="MAY134" s="123"/>
      <c r="MAZ134" s="123"/>
      <c r="MBA134" s="123"/>
      <c r="MBB134" s="123"/>
      <c r="MBC134" s="123"/>
      <c r="MBD134" s="123"/>
      <c r="MBE134" s="123"/>
      <c r="MBF134" s="123"/>
      <c r="MBG134" s="123"/>
      <c r="MBH134" s="123"/>
      <c r="MBI134" s="123"/>
      <c r="MBJ134" s="123"/>
      <c r="MBK134" s="123"/>
      <c r="MBL134" s="123"/>
      <c r="MBM134" s="123"/>
      <c r="MBN134" s="123"/>
      <c r="MBO134" s="123"/>
      <c r="MBP134" s="123"/>
      <c r="MBQ134" s="123"/>
      <c r="MBR134" s="123"/>
      <c r="MBS134" s="123"/>
      <c r="MBT134" s="123"/>
      <c r="MBU134" s="123"/>
      <c r="MBV134" s="123"/>
      <c r="MBW134" s="123"/>
      <c r="MBX134" s="123"/>
      <c r="MBY134" s="123"/>
      <c r="MBZ134" s="123"/>
      <c r="MCA134" s="123"/>
      <c r="MCB134" s="123"/>
      <c r="MCC134" s="123"/>
      <c r="MCD134" s="123"/>
      <c r="MCE134" s="123"/>
      <c r="MCF134" s="123"/>
      <c r="MCG134" s="123"/>
      <c r="MCH134" s="123"/>
      <c r="MCI134" s="123"/>
      <c r="MCJ134" s="123"/>
      <c r="MCK134" s="123"/>
      <c r="MCL134" s="123"/>
      <c r="MCM134" s="123"/>
      <c r="MCN134" s="123"/>
      <c r="MCO134" s="123"/>
      <c r="MCP134" s="123"/>
      <c r="MCQ134" s="123"/>
      <c r="MCR134" s="123"/>
      <c r="MCS134" s="123"/>
      <c r="MCT134" s="123"/>
      <c r="MCU134" s="123"/>
      <c r="MCV134" s="123"/>
      <c r="MCW134" s="123"/>
      <c r="MCX134" s="123"/>
      <c r="MCY134" s="123"/>
      <c r="MCZ134" s="123"/>
      <c r="MDA134" s="123"/>
      <c r="MDB134" s="123"/>
      <c r="MDC134" s="123"/>
      <c r="MDD134" s="123"/>
      <c r="MDE134" s="123"/>
      <c r="MDF134" s="123"/>
      <c r="MDG134" s="123"/>
      <c r="MDH134" s="123"/>
      <c r="MDI134" s="123"/>
      <c r="MDJ134" s="123"/>
      <c r="MDK134" s="123"/>
      <c r="MDL134" s="123"/>
      <c r="MDM134" s="123"/>
      <c r="MDN134" s="123"/>
      <c r="MDO134" s="123"/>
      <c r="MDP134" s="123"/>
      <c r="MDQ134" s="123"/>
      <c r="MDR134" s="123"/>
      <c r="MDS134" s="123"/>
      <c r="MDT134" s="123"/>
      <c r="MDU134" s="123"/>
      <c r="MDV134" s="123"/>
      <c r="MDW134" s="123"/>
      <c r="MDX134" s="123"/>
      <c r="MDY134" s="123"/>
      <c r="MDZ134" s="123"/>
      <c r="MEA134" s="123"/>
      <c r="MEB134" s="123"/>
      <c r="MEC134" s="123"/>
      <c r="MED134" s="123"/>
      <c r="MEE134" s="123"/>
      <c r="MEF134" s="123"/>
      <c r="MEG134" s="123"/>
      <c r="MEH134" s="123"/>
      <c r="MEI134" s="123"/>
      <c r="MEJ134" s="123"/>
      <c r="MEK134" s="123"/>
      <c r="MEL134" s="123"/>
      <c r="MEM134" s="123"/>
      <c r="MEN134" s="123"/>
      <c r="MEO134" s="123"/>
      <c r="MEP134" s="123"/>
      <c r="MEQ134" s="123"/>
      <c r="MER134" s="123"/>
      <c r="MES134" s="123"/>
      <c r="MET134" s="123"/>
      <c r="MEU134" s="123"/>
      <c r="MEV134" s="123"/>
      <c r="MEW134" s="123"/>
      <c r="MEX134" s="123"/>
      <c r="MEY134" s="123"/>
      <c r="MEZ134" s="123"/>
      <c r="MFA134" s="123"/>
      <c r="MFB134" s="123"/>
      <c r="MFC134" s="123"/>
      <c r="MFD134" s="123"/>
      <c r="MFE134" s="123"/>
      <c r="MFF134" s="123"/>
      <c r="MFG134" s="123"/>
      <c r="MFH134" s="123"/>
      <c r="MFI134" s="123"/>
      <c r="MFJ134" s="123"/>
      <c r="MFK134" s="123"/>
      <c r="MFL134" s="123"/>
      <c r="MFM134" s="123"/>
      <c r="MFN134" s="123"/>
      <c r="MFO134" s="123"/>
      <c r="MFP134" s="123"/>
      <c r="MFQ134" s="123"/>
      <c r="MFR134" s="123"/>
      <c r="MFS134" s="123"/>
      <c r="MFT134" s="123"/>
      <c r="MFU134" s="123"/>
      <c r="MFV134" s="123"/>
      <c r="MFW134" s="123"/>
      <c r="MFX134" s="123"/>
      <c r="MFY134" s="123"/>
      <c r="MFZ134" s="123"/>
      <c r="MGA134" s="123"/>
      <c r="MGB134" s="123"/>
      <c r="MGC134" s="123"/>
      <c r="MGD134" s="123"/>
      <c r="MGE134" s="123"/>
      <c r="MGF134" s="123"/>
      <c r="MGG134" s="123"/>
      <c r="MGH134" s="123"/>
      <c r="MGI134" s="123"/>
      <c r="MGJ134" s="123"/>
      <c r="MGK134" s="123"/>
      <c r="MGL134" s="123"/>
      <c r="MGM134" s="123"/>
      <c r="MGN134" s="123"/>
      <c r="MGO134" s="123"/>
      <c r="MGP134" s="123"/>
      <c r="MGQ134" s="123"/>
      <c r="MGR134" s="123"/>
      <c r="MGS134" s="123"/>
      <c r="MGT134" s="123"/>
      <c r="MGU134" s="123"/>
      <c r="MGV134" s="123"/>
      <c r="MGW134" s="123"/>
      <c r="MGX134" s="123"/>
      <c r="MGY134" s="123"/>
      <c r="MGZ134" s="123"/>
      <c r="MHA134" s="123"/>
      <c r="MHB134" s="123"/>
      <c r="MHC134" s="123"/>
      <c r="MHD134" s="123"/>
      <c r="MHE134" s="123"/>
      <c r="MHF134" s="123"/>
      <c r="MHG134" s="123"/>
      <c r="MHH134" s="123"/>
      <c r="MHI134" s="123"/>
      <c r="MHJ134" s="123"/>
      <c r="MHK134" s="123"/>
      <c r="MHL134" s="123"/>
      <c r="MHM134" s="123"/>
      <c r="MHN134" s="123"/>
      <c r="MHO134" s="123"/>
      <c r="MHP134" s="123"/>
      <c r="MHQ134" s="123"/>
      <c r="MHR134" s="123"/>
      <c r="MHS134" s="123"/>
      <c r="MHT134" s="123"/>
      <c r="MHU134" s="123"/>
      <c r="MHV134" s="123"/>
      <c r="MHW134" s="123"/>
      <c r="MHX134" s="123"/>
      <c r="MHY134" s="123"/>
      <c r="MHZ134" s="123"/>
      <c r="MIA134" s="123"/>
      <c r="MIB134" s="123"/>
      <c r="MIC134" s="123"/>
      <c r="MID134" s="123"/>
      <c r="MIE134" s="123"/>
      <c r="MIF134" s="123"/>
      <c r="MIG134" s="123"/>
      <c r="MIH134" s="123"/>
      <c r="MII134" s="123"/>
      <c r="MIJ134" s="123"/>
      <c r="MIK134" s="123"/>
      <c r="MIL134" s="123"/>
      <c r="MIM134" s="123"/>
      <c r="MIN134" s="123"/>
      <c r="MIO134" s="123"/>
      <c r="MIP134" s="123"/>
      <c r="MIQ134" s="123"/>
      <c r="MIR134" s="123"/>
      <c r="MIS134" s="123"/>
      <c r="MIT134" s="123"/>
      <c r="MIU134" s="123"/>
      <c r="MIV134" s="123"/>
      <c r="MIW134" s="123"/>
      <c r="MIX134" s="123"/>
      <c r="MIY134" s="123"/>
      <c r="MIZ134" s="123"/>
      <c r="MJA134" s="123"/>
      <c r="MJB134" s="123"/>
      <c r="MJC134" s="123"/>
      <c r="MJD134" s="123"/>
      <c r="MJE134" s="123"/>
      <c r="MJF134" s="123"/>
      <c r="MJG134" s="123"/>
      <c r="MJH134" s="123"/>
      <c r="MJI134" s="123"/>
      <c r="MJJ134" s="123"/>
      <c r="MJK134" s="123"/>
      <c r="MJL134" s="123"/>
      <c r="MJM134" s="123"/>
      <c r="MJN134" s="123"/>
      <c r="MJO134" s="123"/>
      <c r="MJP134" s="123"/>
      <c r="MJQ134" s="123"/>
      <c r="MJR134" s="123"/>
      <c r="MJS134" s="123"/>
      <c r="MJT134" s="123"/>
      <c r="MJU134" s="123"/>
      <c r="MJV134" s="123"/>
      <c r="MJW134" s="123"/>
      <c r="MJX134" s="123"/>
      <c r="MJY134" s="123"/>
      <c r="MJZ134" s="123"/>
      <c r="MKA134" s="123"/>
      <c r="MKB134" s="123"/>
      <c r="MKC134" s="123"/>
      <c r="MKD134" s="123"/>
      <c r="MKE134" s="123"/>
      <c r="MKF134" s="123"/>
      <c r="MKG134" s="123"/>
      <c r="MKH134" s="123"/>
      <c r="MKI134" s="123"/>
      <c r="MKJ134" s="123"/>
      <c r="MKK134" s="123"/>
      <c r="MKL134" s="123"/>
      <c r="MKM134" s="123"/>
      <c r="MKN134" s="123"/>
      <c r="MKO134" s="123"/>
      <c r="MKP134" s="123"/>
      <c r="MKQ134" s="123"/>
      <c r="MKR134" s="123"/>
      <c r="MKS134" s="123"/>
      <c r="MKT134" s="123"/>
      <c r="MKU134" s="123"/>
      <c r="MKV134" s="123"/>
      <c r="MKW134" s="123"/>
      <c r="MKX134" s="123"/>
      <c r="MKY134" s="123"/>
      <c r="MKZ134" s="123"/>
      <c r="MLA134" s="123"/>
      <c r="MLB134" s="123"/>
      <c r="MLC134" s="123"/>
      <c r="MLD134" s="123"/>
      <c r="MLE134" s="123"/>
      <c r="MLF134" s="123"/>
      <c r="MLG134" s="123"/>
      <c r="MLH134" s="123"/>
      <c r="MLI134" s="123"/>
      <c r="MLJ134" s="123"/>
      <c r="MLK134" s="123"/>
      <c r="MLL134" s="123"/>
      <c r="MLM134" s="123"/>
      <c r="MLN134" s="123"/>
      <c r="MLO134" s="123"/>
      <c r="MLP134" s="123"/>
      <c r="MLQ134" s="123"/>
      <c r="MLR134" s="123"/>
      <c r="MLS134" s="123"/>
      <c r="MLT134" s="123"/>
      <c r="MLU134" s="123"/>
      <c r="MLV134" s="123"/>
      <c r="MLW134" s="123"/>
      <c r="MLX134" s="123"/>
      <c r="MLY134" s="123"/>
      <c r="MLZ134" s="123"/>
      <c r="MMA134" s="123"/>
      <c r="MMB134" s="123"/>
      <c r="MMC134" s="123"/>
      <c r="MMD134" s="123"/>
      <c r="MME134" s="123"/>
      <c r="MMF134" s="123"/>
      <c r="MMG134" s="123"/>
      <c r="MMH134" s="123"/>
      <c r="MMI134" s="123"/>
      <c r="MMJ134" s="123"/>
      <c r="MMK134" s="123"/>
      <c r="MML134" s="123"/>
      <c r="MMM134" s="123"/>
      <c r="MMN134" s="123"/>
      <c r="MMO134" s="123"/>
      <c r="MMP134" s="123"/>
      <c r="MMQ134" s="123"/>
      <c r="MMR134" s="123"/>
      <c r="MMS134" s="123"/>
      <c r="MMT134" s="123"/>
      <c r="MMU134" s="123"/>
      <c r="MMV134" s="123"/>
      <c r="MMW134" s="123"/>
      <c r="MMX134" s="123"/>
      <c r="MMY134" s="123"/>
      <c r="MMZ134" s="123"/>
      <c r="MNA134" s="123"/>
      <c r="MNB134" s="123"/>
      <c r="MNC134" s="123"/>
      <c r="MND134" s="123"/>
      <c r="MNE134" s="123"/>
      <c r="MNF134" s="123"/>
      <c r="MNG134" s="123"/>
      <c r="MNH134" s="123"/>
      <c r="MNI134" s="123"/>
      <c r="MNJ134" s="123"/>
      <c r="MNK134" s="123"/>
      <c r="MNL134" s="123"/>
      <c r="MNM134" s="123"/>
      <c r="MNN134" s="123"/>
      <c r="MNO134" s="123"/>
      <c r="MNP134" s="123"/>
      <c r="MNQ134" s="123"/>
      <c r="MNR134" s="123"/>
      <c r="MNS134" s="123"/>
      <c r="MNT134" s="123"/>
      <c r="MNU134" s="123"/>
      <c r="MNV134" s="123"/>
      <c r="MNW134" s="123"/>
      <c r="MNX134" s="123"/>
      <c r="MNY134" s="123"/>
      <c r="MNZ134" s="123"/>
      <c r="MOA134" s="123"/>
      <c r="MOB134" s="123"/>
      <c r="MOC134" s="123"/>
      <c r="MOD134" s="123"/>
      <c r="MOE134" s="123"/>
      <c r="MOF134" s="123"/>
      <c r="MOG134" s="123"/>
      <c r="MOH134" s="123"/>
      <c r="MOI134" s="123"/>
      <c r="MOJ134" s="123"/>
      <c r="MOK134" s="123"/>
      <c r="MOL134" s="123"/>
      <c r="MOM134" s="123"/>
      <c r="MON134" s="123"/>
      <c r="MOO134" s="123"/>
      <c r="MOP134" s="123"/>
      <c r="MOQ134" s="123"/>
      <c r="MOR134" s="123"/>
      <c r="MOS134" s="123"/>
      <c r="MOT134" s="123"/>
      <c r="MOU134" s="123"/>
      <c r="MOV134" s="123"/>
      <c r="MOW134" s="123"/>
      <c r="MOX134" s="123"/>
      <c r="MOY134" s="123"/>
      <c r="MOZ134" s="123"/>
      <c r="MPA134" s="123"/>
      <c r="MPB134" s="123"/>
      <c r="MPC134" s="123"/>
      <c r="MPD134" s="123"/>
      <c r="MPE134" s="123"/>
      <c r="MPF134" s="123"/>
      <c r="MPG134" s="123"/>
      <c r="MPH134" s="123"/>
      <c r="MPI134" s="123"/>
      <c r="MPJ134" s="123"/>
      <c r="MPK134" s="123"/>
      <c r="MPL134" s="123"/>
      <c r="MPM134" s="123"/>
      <c r="MPN134" s="123"/>
      <c r="MPO134" s="123"/>
      <c r="MPP134" s="123"/>
      <c r="MPQ134" s="123"/>
      <c r="MPR134" s="123"/>
      <c r="MPS134" s="123"/>
      <c r="MPT134" s="123"/>
      <c r="MPU134" s="123"/>
      <c r="MPV134" s="123"/>
      <c r="MPW134" s="123"/>
      <c r="MPX134" s="123"/>
      <c r="MPY134" s="123"/>
      <c r="MPZ134" s="123"/>
      <c r="MQA134" s="123"/>
      <c r="MQB134" s="123"/>
      <c r="MQC134" s="123"/>
      <c r="MQD134" s="123"/>
      <c r="MQE134" s="123"/>
      <c r="MQF134" s="123"/>
      <c r="MQG134" s="123"/>
      <c r="MQH134" s="123"/>
      <c r="MQI134" s="123"/>
      <c r="MQJ134" s="123"/>
      <c r="MQK134" s="123"/>
      <c r="MQL134" s="123"/>
      <c r="MQM134" s="123"/>
      <c r="MQN134" s="123"/>
      <c r="MQO134" s="123"/>
      <c r="MQP134" s="123"/>
      <c r="MQQ134" s="123"/>
      <c r="MQR134" s="123"/>
      <c r="MQS134" s="123"/>
      <c r="MQT134" s="123"/>
      <c r="MQU134" s="123"/>
      <c r="MQV134" s="123"/>
      <c r="MQW134" s="123"/>
      <c r="MQX134" s="123"/>
      <c r="MQY134" s="123"/>
      <c r="MQZ134" s="123"/>
      <c r="MRA134" s="123"/>
      <c r="MRB134" s="123"/>
      <c r="MRC134" s="123"/>
      <c r="MRD134" s="123"/>
      <c r="MRE134" s="123"/>
      <c r="MRF134" s="123"/>
      <c r="MRG134" s="123"/>
      <c r="MRH134" s="123"/>
      <c r="MRI134" s="123"/>
      <c r="MRJ134" s="123"/>
      <c r="MRK134" s="123"/>
      <c r="MRL134" s="123"/>
      <c r="MRM134" s="123"/>
      <c r="MRN134" s="123"/>
      <c r="MRO134" s="123"/>
      <c r="MRP134" s="123"/>
      <c r="MRQ134" s="123"/>
      <c r="MRR134" s="123"/>
      <c r="MRS134" s="123"/>
      <c r="MRT134" s="123"/>
      <c r="MRU134" s="123"/>
      <c r="MRV134" s="123"/>
      <c r="MRW134" s="123"/>
      <c r="MRX134" s="123"/>
      <c r="MRY134" s="123"/>
      <c r="MRZ134" s="123"/>
      <c r="MSA134" s="123"/>
      <c r="MSB134" s="123"/>
      <c r="MSC134" s="123"/>
      <c r="MSD134" s="123"/>
      <c r="MSE134" s="123"/>
      <c r="MSF134" s="123"/>
      <c r="MSG134" s="123"/>
      <c r="MSH134" s="123"/>
      <c r="MSI134" s="123"/>
      <c r="MSJ134" s="123"/>
      <c r="MSK134" s="123"/>
      <c r="MSL134" s="123"/>
      <c r="MSM134" s="123"/>
      <c r="MSN134" s="123"/>
      <c r="MSO134" s="123"/>
      <c r="MSP134" s="123"/>
      <c r="MSQ134" s="123"/>
      <c r="MSR134" s="123"/>
      <c r="MSS134" s="123"/>
      <c r="MST134" s="123"/>
      <c r="MSU134" s="123"/>
      <c r="MSV134" s="123"/>
      <c r="MSW134" s="123"/>
      <c r="MSX134" s="123"/>
      <c r="MSY134" s="123"/>
      <c r="MSZ134" s="123"/>
      <c r="MTA134" s="123"/>
      <c r="MTB134" s="123"/>
      <c r="MTC134" s="123"/>
      <c r="MTD134" s="123"/>
      <c r="MTE134" s="123"/>
      <c r="MTF134" s="123"/>
      <c r="MTG134" s="123"/>
      <c r="MTH134" s="123"/>
      <c r="MTI134" s="123"/>
      <c r="MTJ134" s="123"/>
      <c r="MTK134" s="123"/>
      <c r="MTL134" s="123"/>
      <c r="MTM134" s="123"/>
      <c r="MTN134" s="123"/>
      <c r="MTO134" s="123"/>
      <c r="MTP134" s="123"/>
      <c r="MTQ134" s="123"/>
      <c r="MTR134" s="123"/>
      <c r="MTS134" s="123"/>
      <c r="MTT134" s="123"/>
      <c r="MTU134" s="123"/>
      <c r="MTV134" s="123"/>
      <c r="MTW134" s="123"/>
      <c r="MTX134" s="123"/>
      <c r="MTY134" s="123"/>
      <c r="MTZ134" s="123"/>
      <c r="MUA134" s="123"/>
      <c r="MUB134" s="123"/>
      <c r="MUC134" s="123"/>
      <c r="MUD134" s="123"/>
      <c r="MUE134" s="123"/>
      <c r="MUF134" s="123"/>
      <c r="MUG134" s="123"/>
      <c r="MUH134" s="123"/>
      <c r="MUI134" s="123"/>
      <c r="MUJ134" s="123"/>
      <c r="MUK134" s="123"/>
      <c r="MUL134" s="123"/>
      <c r="MUM134" s="123"/>
      <c r="MUN134" s="123"/>
      <c r="MUO134" s="123"/>
      <c r="MUP134" s="123"/>
      <c r="MUQ134" s="123"/>
      <c r="MUR134" s="123"/>
      <c r="MUS134" s="123"/>
      <c r="MUT134" s="123"/>
      <c r="MUU134" s="123"/>
      <c r="MUV134" s="123"/>
      <c r="MUW134" s="123"/>
      <c r="MUX134" s="123"/>
      <c r="MUY134" s="123"/>
      <c r="MUZ134" s="123"/>
      <c r="MVA134" s="123"/>
      <c r="MVB134" s="123"/>
      <c r="MVC134" s="123"/>
      <c r="MVD134" s="123"/>
      <c r="MVE134" s="123"/>
      <c r="MVF134" s="123"/>
      <c r="MVG134" s="123"/>
      <c r="MVH134" s="123"/>
      <c r="MVI134" s="123"/>
      <c r="MVJ134" s="123"/>
      <c r="MVK134" s="123"/>
      <c r="MVL134" s="123"/>
      <c r="MVM134" s="123"/>
      <c r="MVN134" s="123"/>
      <c r="MVO134" s="123"/>
      <c r="MVP134" s="123"/>
      <c r="MVQ134" s="123"/>
      <c r="MVR134" s="123"/>
      <c r="MVS134" s="123"/>
      <c r="MVT134" s="123"/>
      <c r="MVU134" s="123"/>
      <c r="MVV134" s="123"/>
      <c r="MVW134" s="123"/>
      <c r="MVX134" s="123"/>
      <c r="MVY134" s="123"/>
      <c r="MVZ134" s="123"/>
      <c r="MWA134" s="123"/>
      <c r="MWB134" s="123"/>
      <c r="MWC134" s="123"/>
      <c r="MWD134" s="123"/>
      <c r="MWE134" s="123"/>
      <c r="MWF134" s="123"/>
      <c r="MWG134" s="123"/>
      <c r="MWH134" s="123"/>
      <c r="MWI134" s="123"/>
      <c r="MWJ134" s="123"/>
      <c r="MWK134" s="123"/>
      <c r="MWL134" s="123"/>
      <c r="MWM134" s="123"/>
      <c r="MWN134" s="123"/>
      <c r="MWO134" s="123"/>
      <c r="MWP134" s="123"/>
      <c r="MWQ134" s="123"/>
      <c r="MWR134" s="123"/>
      <c r="MWS134" s="123"/>
      <c r="MWT134" s="123"/>
      <c r="MWU134" s="123"/>
      <c r="MWV134" s="123"/>
      <c r="MWW134" s="123"/>
      <c r="MWX134" s="123"/>
      <c r="MWY134" s="123"/>
      <c r="MWZ134" s="123"/>
      <c r="MXA134" s="123"/>
      <c r="MXB134" s="123"/>
      <c r="MXC134" s="123"/>
      <c r="MXD134" s="123"/>
      <c r="MXE134" s="123"/>
      <c r="MXF134" s="123"/>
      <c r="MXG134" s="123"/>
      <c r="MXH134" s="123"/>
      <c r="MXI134" s="123"/>
      <c r="MXJ134" s="123"/>
      <c r="MXK134" s="123"/>
      <c r="MXL134" s="123"/>
      <c r="MXM134" s="123"/>
      <c r="MXN134" s="123"/>
      <c r="MXO134" s="123"/>
      <c r="MXP134" s="123"/>
      <c r="MXQ134" s="123"/>
      <c r="MXR134" s="123"/>
      <c r="MXS134" s="123"/>
      <c r="MXT134" s="123"/>
      <c r="MXU134" s="123"/>
      <c r="MXV134" s="123"/>
      <c r="MXW134" s="123"/>
      <c r="MXX134" s="123"/>
      <c r="MXY134" s="123"/>
      <c r="MXZ134" s="123"/>
      <c r="MYA134" s="123"/>
      <c r="MYB134" s="123"/>
      <c r="MYC134" s="123"/>
      <c r="MYD134" s="123"/>
      <c r="MYE134" s="123"/>
      <c r="MYF134" s="123"/>
      <c r="MYG134" s="123"/>
      <c r="MYH134" s="123"/>
      <c r="MYI134" s="123"/>
      <c r="MYJ134" s="123"/>
      <c r="MYK134" s="123"/>
      <c r="MYL134" s="123"/>
      <c r="MYM134" s="123"/>
      <c r="MYN134" s="123"/>
      <c r="MYO134" s="123"/>
      <c r="MYP134" s="123"/>
      <c r="MYQ134" s="123"/>
      <c r="MYR134" s="123"/>
      <c r="MYS134" s="123"/>
      <c r="MYT134" s="123"/>
      <c r="MYU134" s="123"/>
      <c r="MYV134" s="123"/>
      <c r="MYW134" s="123"/>
      <c r="MYX134" s="123"/>
      <c r="MYY134" s="123"/>
      <c r="MYZ134" s="123"/>
      <c r="MZA134" s="123"/>
      <c r="MZB134" s="123"/>
      <c r="MZC134" s="123"/>
      <c r="MZD134" s="123"/>
      <c r="MZE134" s="123"/>
      <c r="MZF134" s="123"/>
      <c r="MZG134" s="123"/>
      <c r="MZH134" s="123"/>
      <c r="MZI134" s="123"/>
      <c r="MZJ134" s="123"/>
      <c r="MZK134" s="123"/>
      <c r="MZL134" s="123"/>
      <c r="MZM134" s="123"/>
      <c r="MZN134" s="123"/>
      <c r="MZO134" s="123"/>
      <c r="MZP134" s="123"/>
      <c r="MZQ134" s="123"/>
      <c r="MZR134" s="123"/>
      <c r="MZS134" s="123"/>
      <c r="MZT134" s="123"/>
      <c r="MZU134" s="123"/>
      <c r="MZV134" s="123"/>
      <c r="MZW134" s="123"/>
      <c r="MZX134" s="123"/>
      <c r="MZY134" s="123"/>
      <c r="MZZ134" s="123"/>
      <c r="NAA134" s="123"/>
      <c r="NAB134" s="123"/>
      <c r="NAC134" s="123"/>
      <c r="NAD134" s="123"/>
      <c r="NAE134" s="123"/>
      <c r="NAF134" s="123"/>
      <c r="NAG134" s="123"/>
      <c r="NAH134" s="123"/>
      <c r="NAI134" s="123"/>
      <c r="NAJ134" s="123"/>
      <c r="NAK134" s="123"/>
      <c r="NAL134" s="123"/>
      <c r="NAM134" s="123"/>
      <c r="NAN134" s="123"/>
      <c r="NAO134" s="123"/>
      <c r="NAP134" s="123"/>
      <c r="NAQ134" s="123"/>
      <c r="NAR134" s="123"/>
      <c r="NAS134" s="123"/>
      <c r="NAT134" s="123"/>
      <c r="NAU134" s="123"/>
      <c r="NAV134" s="123"/>
      <c r="NAW134" s="123"/>
      <c r="NAX134" s="123"/>
      <c r="NAY134" s="123"/>
      <c r="NAZ134" s="123"/>
      <c r="NBA134" s="123"/>
      <c r="NBB134" s="123"/>
      <c r="NBC134" s="123"/>
      <c r="NBD134" s="123"/>
      <c r="NBE134" s="123"/>
      <c r="NBF134" s="123"/>
      <c r="NBG134" s="123"/>
      <c r="NBH134" s="123"/>
      <c r="NBI134" s="123"/>
      <c r="NBJ134" s="123"/>
      <c r="NBK134" s="123"/>
      <c r="NBL134" s="123"/>
      <c r="NBM134" s="123"/>
      <c r="NBN134" s="123"/>
      <c r="NBO134" s="123"/>
      <c r="NBP134" s="123"/>
      <c r="NBQ134" s="123"/>
      <c r="NBR134" s="123"/>
      <c r="NBS134" s="123"/>
      <c r="NBT134" s="123"/>
      <c r="NBU134" s="123"/>
      <c r="NBV134" s="123"/>
      <c r="NBW134" s="123"/>
      <c r="NBX134" s="123"/>
      <c r="NBY134" s="123"/>
      <c r="NBZ134" s="123"/>
      <c r="NCA134" s="123"/>
      <c r="NCB134" s="123"/>
      <c r="NCC134" s="123"/>
      <c r="NCD134" s="123"/>
      <c r="NCE134" s="123"/>
      <c r="NCF134" s="123"/>
      <c r="NCG134" s="123"/>
      <c r="NCH134" s="123"/>
      <c r="NCI134" s="123"/>
      <c r="NCJ134" s="123"/>
      <c r="NCK134" s="123"/>
      <c r="NCL134" s="123"/>
      <c r="NCM134" s="123"/>
      <c r="NCN134" s="123"/>
      <c r="NCO134" s="123"/>
      <c r="NCP134" s="123"/>
      <c r="NCQ134" s="123"/>
      <c r="NCR134" s="123"/>
      <c r="NCS134" s="123"/>
      <c r="NCT134" s="123"/>
      <c r="NCU134" s="123"/>
      <c r="NCV134" s="123"/>
      <c r="NCW134" s="123"/>
      <c r="NCX134" s="123"/>
      <c r="NCY134" s="123"/>
      <c r="NCZ134" s="123"/>
      <c r="NDA134" s="123"/>
      <c r="NDB134" s="123"/>
      <c r="NDC134" s="123"/>
      <c r="NDD134" s="123"/>
      <c r="NDE134" s="123"/>
      <c r="NDF134" s="123"/>
      <c r="NDG134" s="123"/>
      <c r="NDH134" s="123"/>
      <c r="NDI134" s="123"/>
      <c r="NDJ134" s="123"/>
      <c r="NDK134" s="123"/>
      <c r="NDL134" s="123"/>
      <c r="NDM134" s="123"/>
      <c r="NDN134" s="123"/>
      <c r="NDO134" s="123"/>
      <c r="NDP134" s="123"/>
      <c r="NDQ134" s="123"/>
      <c r="NDR134" s="123"/>
      <c r="NDS134" s="123"/>
      <c r="NDT134" s="123"/>
      <c r="NDU134" s="123"/>
      <c r="NDV134" s="123"/>
      <c r="NDW134" s="123"/>
      <c r="NDX134" s="123"/>
      <c r="NDY134" s="123"/>
      <c r="NDZ134" s="123"/>
      <c r="NEA134" s="123"/>
      <c r="NEB134" s="123"/>
      <c r="NEC134" s="123"/>
      <c r="NED134" s="123"/>
      <c r="NEE134" s="123"/>
      <c r="NEF134" s="123"/>
      <c r="NEG134" s="123"/>
      <c r="NEH134" s="123"/>
      <c r="NEI134" s="123"/>
      <c r="NEJ134" s="123"/>
      <c r="NEK134" s="123"/>
      <c r="NEL134" s="123"/>
      <c r="NEM134" s="123"/>
      <c r="NEN134" s="123"/>
      <c r="NEO134" s="123"/>
      <c r="NEP134" s="123"/>
      <c r="NEQ134" s="123"/>
      <c r="NER134" s="123"/>
      <c r="NES134" s="123"/>
      <c r="NET134" s="123"/>
      <c r="NEU134" s="123"/>
      <c r="NEV134" s="123"/>
      <c r="NEW134" s="123"/>
      <c r="NEX134" s="123"/>
      <c r="NEY134" s="123"/>
      <c r="NEZ134" s="123"/>
      <c r="NFA134" s="123"/>
      <c r="NFB134" s="123"/>
      <c r="NFC134" s="123"/>
      <c r="NFD134" s="123"/>
      <c r="NFE134" s="123"/>
      <c r="NFF134" s="123"/>
      <c r="NFG134" s="123"/>
      <c r="NFH134" s="123"/>
      <c r="NFI134" s="123"/>
      <c r="NFJ134" s="123"/>
      <c r="NFK134" s="123"/>
      <c r="NFL134" s="123"/>
      <c r="NFM134" s="123"/>
      <c r="NFN134" s="123"/>
      <c r="NFO134" s="123"/>
      <c r="NFP134" s="123"/>
      <c r="NFQ134" s="123"/>
      <c r="NFR134" s="123"/>
      <c r="NFS134" s="123"/>
      <c r="NFT134" s="123"/>
      <c r="NFU134" s="123"/>
      <c r="NFV134" s="123"/>
      <c r="NFW134" s="123"/>
      <c r="NFX134" s="123"/>
      <c r="NFY134" s="123"/>
      <c r="NFZ134" s="123"/>
      <c r="NGA134" s="123"/>
      <c r="NGB134" s="123"/>
      <c r="NGC134" s="123"/>
      <c r="NGD134" s="123"/>
      <c r="NGE134" s="123"/>
      <c r="NGF134" s="123"/>
      <c r="NGG134" s="123"/>
      <c r="NGH134" s="123"/>
      <c r="NGI134" s="123"/>
      <c r="NGJ134" s="123"/>
      <c r="NGK134" s="123"/>
      <c r="NGL134" s="123"/>
      <c r="NGM134" s="123"/>
      <c r="NGN134" s="123"/>
      <c r="NGO134" s="123"/>
      <c r="NGP134" s="123"/>
      <c r="NGQ134" s="123"/>
      <c r="NGR134" s="123"/>
      <c r="NGS134" s="123"/>
      <c r="NGT134" s="123"/>
      <c r="NGU134" s="123"/>
      <c r="NGV134" s="123"/>
      <c r="NGW134" s="123"/>
      <c r="NGX134" s="123"/>
      <c r="NGY134" s="123"/>
      <c r="NGZ134" s="123"/>
      <c r="NHA134" s="123"/>
      <c r="NHB134" s="123"/>
      <c r="NHC134" s="123"/>
      <c r="NHD134" s="123"/>
      <c r="NHE134" s="123"/>
      <c r="NHF134" s="123"/>
      <c r="NHG134" s="123"/>
      <c r="NHH134" s="123"/>
      <c r="NHI134" s="123"/>
      <c r="NHJ134" s="123"/>
      <c r="NHK134" s="123"/>
      <c r="NHL134" s="123"/>
      <c r="NHM134" s="123"/>
      <c r="NHN134" s="123"/>
      <c r="NHO134" s="123"/>
      <c r="NHP134" s="123"/>
      <c r="NHQ134" s="123"/>
      <c r="NHR134" s="123"/>
      <c r="NHS134" s="123"/>
      <c r="NHT134" s="123"/>
      <c r="NHU134" s="123"/>
      <c r="NHV134" s="123"/>
      <c r="NHW134" s="123"/>
      <c r="NHX134" s="123"/>
      <c r="NHY134" s="123"/>
      <c r="NHZ134" s="123"/>
      <c r="NIA134" s="123"/>
      <c r="NIB134" s="123"/>
      <c r="NIC134" s="123"/>
      <c r="NID134" s="123"/>
      <c r="NIE134" s="123"/>
      <c r="NIF134" s="123"/>
      <c r="NIG134" s="123"/>
      <c r="NIH134" s="123"/>
      <c r="NII134" s="123"/>
      <c r="NIJ134" s="123"/>
      <c r="NIK134" s="123"/>
      <c r="NIL134" s="123"/>
      <c r="NIM134" s="123"/>
      <c r="NIN134" s="123"/>
      <c r="NIO134" s="123"/>
      <c r="NIP134" s="123"/>
      <c r="NIQ134" s="123"/>
      <c r="NIR134" s="123"/>
      <c r="NIS134" s="123"/>
      <c r="NIT134" s="123"/>
      <c r="NIU134" s="123"/>
      <c r="NIV134" s="123"/>
      <c r="NIW134" s="123"/>
      <c r="NIX134" s="123"/>
      <c r="NIY134" s="123"/>
      <c r="NIZ134" s="123"/>
      <c r="NJA134" s="123"/>
      <c r="NJB134" s="123"/>
      <c r="NJC134" s="123"/>
      <c r="NJD134" s="123"/>
      <c r="NJE134" s="123"/>
      <c r="NJF134" s="123"/>
      <c r="NJG134" s="123"/>
      <c r="NJH134" s="123"/>
      <c r="NJI134" s="123"/>
      <c r="NJJ134" s="123"/>
      <c r="NJK134" s="123"/>
      <c r="NJL134" s="123"/>
      <c r="NJM134" s="123"/>
      <c r="NJN134" s="123"/>
      <c r="NJO134" s="123"/>
      <c r="NJP134" s="123"/>
      <c r="NJQ134" s="123"/>
      <c r="NJR134" s="123"/>
      <c r="NJS134" s="123"/>
      <c r="NJT134" s="123"/>
      <c r="NJU134" s="123"/>
      <c r="NJV134" s="123"/>
      <c r="NJW134" s="123"/>
      <c r="NJX134" s="123"/>
      <c r="NJY134" s="123"/>
      <c r="NJZ134" s="123"/>
      <c r="NKA134" s="123"/>
      <c r="NKB134" s="123"/>
      <c r="NKC134" s="123"/>
      <c r="NKD134" s="123"/>
      <c r="NKE134" s="123"/>
      <c r="NKF134" s="123"/>
      <c r="NKG134" s="123"/>
      <c r="NKH134" s="123"/>
      <c r="NKI134" s="123"/>
      <c r="NKJ134" s="123"/>
      <c r="NKK134" s="123"/>
      <c r="NKL134" s="123"/>
      <c r="NKM134" s="123"/>
      <c r="NKN134" s="123"/>
      <c r="NKO134" s="123"/>
      <c r="NKP134" s="123"/>
      <c r="NKQ134" s="123"/>
      <c r="NKR134" s="123"/>
      <c r="NKS134" s="123"/>
      <c r="NKT134" s="123"/>
      <c r="NKU134" s="123"/>
      <c r="NKV134" s="123"/>
      <c r="NKW134" s="123"/>
      <c r="NKX134" s="123"/>
      <c r="NKY134" s="123"/>
      <c r="NKZ134" s="123"/>
      <c r="NLA134" s="123"/>
      <c r="NLB134" s="123"/>
      <c r="NLC134" s="123"/>
      <c r="NLD134" s="123"/>
      <c r="NLE134" s="123"/>
      <c r="NLF134" s="123"/>
      <c r="NLG134" s="123"/>
      <c r="NLH134" s="123"/>
      <c r="NLI134" s="123"/>
      <c r="NLJ134" s="123"/>
      <c r="NLK134" s="123"/>
      <c r="NLL134" s="123"/>
      <c r="NLM134" s="123"/>
      <c r="NLN134" s="123"/>
      <c r="NLO134" s="123"/>
      <c r="NLP134" s="123"/>
      <c r="NLQ134" s="123"/>
      <c r="NLR134" s="123"/>
      <c r="NLS134" s="123"/>
      <c r="NLT134" s="123"/>
      <c r="NLU134" s="123"/>
      <c r="NLV134" s="123"/>
      <c r="NLW134" s="123"/>
      <c r="NLX134" s="123"/>
      <c r="NLY134" s="123"/>
      <c r="NLZ134" s="123"/>
      <c r="NMA134" s="123"/>
      <c r="NMB134" s="123"/>
      <c r="NMC134" s="123"/>
      <c r="NMD134" s="123"/>
      <c r="NME134" s="123"/>
      <c r="NMF134" s="123"/>
      <c r="NMG134" s="123"/>
      <c r="NMH134" s="123"/>
      <c r="NMI134" s="123"/>
      <c r="NMJ134" s="123"/>
      <c r="NMK134" s="123"/>
      <c r="NML134" s="123"/>
      <c r="NMM134" s="123"/>
      <c r="NMN134" s="123"/>
      <c r="NMO134" s="123"/>
      <c r="NMP134" s="123"/>
      <c r="NMQ134" s="123"/>
      <c r="NMR134" s="123"/>
      <c r="NMS134" s="123"/>
      <c r="NMT134" s="123"/>
      <c r="NMU134" s="123"/>
      <c r="NMV134" s="123"/>
      <c r="NMW134" s="123"/>
      <c r="NMX134" s="123"/>
      <c r="NMY134" s="123"/>
      <c r="NMZ134" s="123"/>
      <c r="NNA134" s="123"/>
      <c r="NNB134" s="123"/>
      <c r="NNC134" s="123"/>
      <c r="NND134" s="123"/>
      <c r="NNE134" s="123"/>
      <c r="NNF134" s="123"/>
      <c r="NNG134" s="123"/>
      <c r="NNH134" s="123"/>
      <c r="NNI134" s="123"/>
      <c r="NNJ134" s="123"/>
      <c r="NNK134" s="123"/>
      <c r="NNL134" s="123"/>
      <c r="NNM134" s="123"/>
      <c r="NNN134" s="123"/>
      <c r="NNO134" s="123"/>
      <c r="NNP134" s="123"/>
      <c r="NNQ134" s="123"/>
      <c r="NNR134" s="123"/>
      <c r="NNS134" s="123"/>
      <c r="NNT134" s="123"/>
      <c r="NNU134" s="123"/>
      <c r="NNV134" s="123"/>
      <c r="NNW134" s="123"/>
      <c r="NNX134" s="123"/>
      <c r="NNY134" s="123"/>
      <c r="NNZ134" s="123"/>
      <c r="NOA134" s="123"/>
      <c r="NOB134" s="123"/>
      <c r="NOC134" s="123"/>
      <c r="NOD134" s="123"/>
      <c r="NOE134" s="123"/>
      <c r="NOF134" s="123"/>
      <c r="NOG134" s="123"/>
      <c r="NOH134" s="123"/>
      <c r="NOI134" s="123"/>
      <c r="NOJ134" s="123"/>
      <c r="NOK134" s="123"/>
      <c r="NOL134" s="123"/>
      <c r="NOM134" s="123"/>
      <c r="NON134" s="123"/>
      <c r="NOO134" s="123"/>
      <c r="NOP134" s="123"/>
      <c r="NOQ134" s="123"/>
      <c r="NOR134" s="123"/>
      <c r="NOS134" s="123"/>
      <c r="NOT134" s="123"/>
      <c r="NOU134" s="123"/>
      <c r="NOV134" s="123"/>
      <c r="NOW134" s="123"/>
      <c r="NOX134" s="123"/>
      <c r="NOY134" s="123"/>
      <c r="NOZ134" s="123"/>
      <c r="NPA134" s="123"/>
      <c r="NPB134" s="123"/>
      <c r="NPC134" s="123"/>
      <c r="NPD134" s="123"/>
      <c r="NPE134" s="123"/>
      <c r="NPF134" s="123"/>
      <c r="NPG134" s="123"/>
      <c r="NPH134" s="123"/>
      <c r="NPI134" s="123"/>
      <c r="NPJ134" s="123"/>
      <c r="NPK134" s="123"/>
      <c r="NPL134" s="123"/>
      <c r="NPM134" s="123"/>
      <c r="NPN134" s="123"/>
      <c r="NPO134" s="123"/>
      <c r="NPP134" s="123"/>
      <c r="NPQ134" s="123"/>
      <c r="NPR134" s="123"/>
      <c r="NPS134" s="123"/>
      <c r="NPT134" s="123"/>
      <c r="NPU134" s="123"/>
      <c r="NPV134" s="123"/>
      <c r="NPW134" s="123"/>
      <c r="NPX134" s="123"/>
      <c r="NPY134" s="123"/>
      <c r="NPZ134" s="123"/>
      <c r="NQA134" s="123"/>
      <c r="NQB134" s="123"/>
      <c r="NQC134" s="123"/>
      <c r="NQD134" s="123"/>
      <c r="NQE134" s="123"/>
      <c r="NQF134" s="123"/>
      <c r="NQG134" s="123"/>
      <c r="NQH134" s="123"/>
      <c r="NQI134" s="123"/>
      <c r="NQJ134" s="123"/>
      <c r="NQK134" s="123"/>
      <c r="NQL134" s="123"/>
      <c r="NQM134" s="123"/>
      <c r="NQN134" s="123"/>
      <c r="NQO134" s="123"/>
      <c r="NQP134" s="123"/>
      <c r="NQQ134" s="123"/>
      <c r="NQR134" s="123"/>
      <c r="NQS134" s="123"/>
      <c r="NQT134" s="123"/>
      <c r="NQU134" s="123"/>
      <c r="NQV134" s="123"/>
      <c r="NQW134" s="123"/>
      <c r="NQX134" s="123"/>
      <c r="NQY134" s="123"/>
      <c r="NQZ134" s="123"/>
      <c r="NRA134" s="123"/>
      <c r="NRB134" s="123"/>
      <c r="NRC134" s="123"/>
      <c r="NRD134" s="123"/>
      <c r="NRE134" s="123"/>
      <c r="NRF134" s="123"/>
      <c r="NRG134" s="123"/>
      <c r="NRH134" s="123"/>
      <c r="NRI134" s="123"/>
      <c r="NRJ134" s="123"/>
      <c r="NRK134" s="123"/>
      <c r="NRL134" s="123"/>
      <c r="NRM134" s="123"/>
      <c r="NRN134" s="123"/>
      <c r="NRO134" s="123"/>
      <c r="NRP134" s="123"/>
      <c r="NRQ134" s="123"/>
      <c r="NRR134" s="123"/>
      <c r="NRS134" s="123"/>
      <c r="NRT134" s="123"/>
      <c r="NRU134" s="123"/>
      <c r="NRV134" s="123"/>
      <c r="NRW134" s="123"/>
      <c r="NRX134" s="123"/>
      <c r="NRY134" s="123"/>
      <c r="NRZ134" s="123"/>
      <c r="NSA134" s="123"/>
      <c r="NSB134" s="123"/>
      <c r="NSC134" s="123"/>
      <c r="NSD134" s="123"/>
      <c r="NSE134" s="123"/>
      <c r="NSF134" s="123"/>
      <c r="NSG134" s="123"/>
      <c r="NSH134" s="123"/>
      <c r="NSI134" s="123"/>
      <c r="NSJ134" s="123"/>
      <c r="NSK134" s="123"/>
      <c r="NSL134" s="123"/>
      <c r="NSM134" s="123"/>
      <c r="NSN134" s="123"/>
      <c r="NSO134" s="123"/>
      <c r="NSP134" s="123"/>
      <c r="NSQ134" s="123"/>
      <c r="NSR134" s="123"/>
      <c r="NSS134" s="123"/>
      <c r="NST134" s="123"/>
      <c r="NSU134" s="123"/>
      <c r="NSV134" s="123"/>
      <c r="NSW134" s="123"/>
      <c r="NSX134" s="123"/>
      <c r="NSY134" s="123"/>
      <c r="NSZ134" s="123"/>
      <c r="NTA134" s="123"/>
      <c r="NTB134" s="123"/>
      <c r="NTC134" s="123"/>
      <c r="NTD134" s="123"/>
      <c r="NTE134" s="123"/>
      <c r="NTF134" s="123"/>
      <c r="NTG134" s="123"/>
      <c r="NTH134" s="123"/>
      <c r="NTI134" s="123"/>
      <c r="NTJ134" s="123"/>
      <c r="NTK134" s="123"/>
      <c r="NTL134" s="123"/>
      <c r="NTM134" s="123"/>
      <c r="NTN134" s="123"/>
      <c r="NTO134" s="123"/>
      <c r="NTP134" s="123"/>
      <c r="NTQ134" s="123"/>
      <c r="NTR134" s="123"/>
      <c r="NTS134" s="123"/>
      <c r="NTT134" s="123"/>
      <c r="NTU134" s="123"/>
      <c r="NTV134" s="123"/>
      <c r="NTW134" s="123"/>
      <c r="NTX134" s="123"/>
      <c r="NTY134" s="123"/>
      <c r="NTZ134" s="123"/>
      <c r="NUA134" s="123"/>
      <c r="NUB134" s="123"/>
      <c r="NUC134" s="123"/>
      <c r="NUD134" s="123"/>
      <c r="NUE134" s="123"/>
      <c r="NUF134" s="123"/>
      <c r="NUG134" s="123"/>
      <c r="NUH134" s="123"/>
      <c r="NUI134" s="123"/>
      <c r="NUJ134" s="123"/>
      <c r="NUK134" s="123"/>
      <c r="NUL134" s="123"/>
      <c r="NUM134" s="123"/>
      <c r="NUN134" s="123"/>
      <c r="NUO134" s="123"/>
      <c r="NUP134" s="123"/>
      <c r="NUQ134" s="123"/>
      <c r="NUR134" s="123"/>
      <c r="NUS134" s="123"/>
      <c r="NUT134" s="123"/>
      <c r="NUU134" s="123"/>
      <c r="NUV134" s="123"/>
      <c r="NUW134" s="123"/>
      <c r="NUX134" s="123"/>
      <c r="NUY134" s="123"/>
      <c r="NUZ134" s="123"/>
      <c r="NVA134" s="123"/>
      <c r="NVB134" s="123"/>
      <c r="NVC134" s="123"/>
      <c r="NVD134" s="123"/>
      <c r="NVE134" s="123"/>
      <c r="NVF134" s="123"/>
      <c r="NVG134" s="123"/>
      <c r="NVH134" s="123"/>
      <c r="NVI134" s="123"/>
      <c r="NVJ134" s="123"/>
      <c r="NVK134" s="123"/>
      <c r="NVL134" s="123"/>
      <c r="NVM134" s="123"/>
      <c r="NVN134" s="123"/>
      <c r="NVO134" s="123"/>
      <c r="NVP134" s="123"/>
      <c r="NVQ134" s="123"/>
      <c r="NVR134" s="123"/>
      <c r="NVS134" s="123"/>
      <c r="NVT134" s="123"/>
      <c r="NVU134" s="123"/>
      <c r="NVV134" s="123"/>
      <c r="NVW134" s="123"/>
      <c r="NVX134" s="123"/>
      <c r="NVY134" s="123"/>
      <c r="NVZ134" s="123"/>
      <c r="NWA134" s="123"/>
      <c r="NWB134" s="123"/>
      <c r="NWC134" s="123"/>
      <c r="NWD134" s="123"/>
      <c r="NWE134" s="123"/>
      <c r="NWF134" s="123"/>
      <c r="NWG134" s="123"/>
      <c r="NWH134" s="123"/>
      <c r="NWI134" s="123"/>
      <c r="NWJ134" s="123"/>
      <c r="NWK134" s="123"/>
      <c r="NWL134" s="123"/>
      <c r="NWM134" s="123"/>
      <c r="NWN134" s="123"/>
      <c r="NWO134" s="123"/>
      <c r="NWP134" s="123"/>
      <c r="NWQ134" s="123"/>
      <c r="NWR134" s="123"/>
      <c r="NWS134" s="123"/>
      <c r="NWT134" s="123"/>
      <c r="NWU134" s="123"/>
      <c r="NWV134" s="123"/>
      <c r="NWW134" s="123"/>
      <c r="NWX134" s="123"/>
      <c r="NWY134" s="123"/>
      <c r="NWZ134" s="123"/>
      <c r="NXA134" s="123"/>
      <c r="NXB134" s="123"/>
      <c r="NXC134" s="123"/>
      <c r="NXD134" s="123"/>
      <c r="NXE134" s="123"/>
      <c r="NXF134" s="123"/>
      <c r="NXG134" s="123"/>
      <c r="NXH134" s="123"/>
      <c r="NXI134" s="123"/>
      <c r="NXJ134" s="123"/>
      <c r="NXK134" s="123"/>
      <c r="NXL134" s="123"/>
      <c r="NXM134" s="123"/>
      <c r="NXN134" s="123"/>
      <c r="NXO134" s="123"/>
      <c r="NXP134" s="123"/>
      <c r="NXQ134" s="123"/>
      <c r="NXR134" s="123"/>
      <c r="NXS134" s="123"/>
      <c r="NXT134" s="123"/>
      <c r="NXU134" s="123"/>
      <c r="NXV134" s="123"/>
      <c r="NXW134" s="123"/>
      <c r="NXX134" s="123"/>
      <c r="NXY134" s="123"/>
      <c r="NXZ134" s="123"/>
      <c r="NYA134" s="123"/>
      <c r="NYB134" s="123"/>
      <c r="NYC134" s="123"/>
      <c r="NYD134" s="123"/>
      <c r="NYE134" s="123"/>
      <c r="NYF134" s="123"/>
      <c r="NYG134" s="123"/>
      <c r="NYH134" s="123"/>
      <c r="NYI134" s="123"/>
      <c r="NYJ134" s="123"/>
      <c r="NYK134" s="123"/>
      <c r="NYL134" s="123"/>
      <c r="NYM134" s="123"/>
      <c r="NYN134" s="123"/>
      <c r="NYO134" s="123"/>
      <c r="NYP134" s="123"/>
      <c r="NYQ134" s="123"/>
      <c r="NYR134" s="123"/>
      <c r="NYS134" s="123"/>
      <c r="NYT134" s="123"/>
      <c r="NYU134" s="123"/>
      <c r="NYV134" s="123"/>
      <c r="NYW134" s="123"/>
      <c r="NYX134" s="123"/>
      <c r="NYY134" s="123"/>
      <c r="NYZ134" s="123"/>
      <c r="NZA134" s="123"/>
      <c r="NZB134" s="123"/>
      <c r="NZC134" s="123"/>
      <c r="NZD134" s="123"/>
      <c r="NZE134" s="123"/>
      <c r="NZF134" s="123"/>
      <c r="NZG134" s="123"/>
      <c r="NZH134" s="123"/>
      <c r="NZI134" s="123"/>
      <c r="NZJ134" s="123"/>
      <c r="NZK134" s="123"/>
      <c r="NZL134" s="123"/>
      <c r="NZM134" s="123"/>
      <c r="NZN134" s="123"/>
      <c r="NZO134" s="123"/>
      <c r="NZP134" s="123"/>
      <c r="NZQ134" s="123"/>
      <c r="NZR134" s="123"/>
      <c r="NZS134" s="123"/>
      <c r="NZT134" s="123"/>
      <c r="NZU134" s="123"/>
      <c r="NZV134" s="123"/>
      <c r="NZW134" s="123"/>
      <c r="NZX134" s="123"/>
      <c r="NZY134" s="123"/>
      <c r="NZZ134" s="123"/>
      <c r="OAA134" s="123"/>
      <c r="OAB134" s="123"/>
      <c r="OAC134" s="123"/>
      <c r="OAD134" s="123"/>
      <c r="OAE134" s="123"/>
      <c r="OAF134" s="123"/>
      <c r="OAG134" s="123"/>
      <c r="OAH134" s="123"/>
      <c r="OAI134" s="123"/>
      <c r="OAJ134" s="123"/>
      <c r="OAK134" s="123"/>
      <c r="OAL134" s="123"/>
      <c r="OAM134" s="123"/>
      <c r="OAN134" s="123"/>
      <c r="OAO134" s="123"/>
      <c r="OAP134" s="123"/>
      <c r="OAQ134" s="123"/>
      <c r="OAR134" s="123"/>
      <c r="OAS134" s="123"/>
      <c r="OAT134" s="123"/>
      <c r="OAU134" s="123"/>
      <c r="OAV134" s="123"/>
      <c r="OAW134" s="123"/>
      <c r="OAX134" s="123"/>
      <c r="OAY134" s="123"/>
      <c r="OAZ134" s="123"/>
      <c r="OBA134" s="123"/>
      <c r="OBB134" s="123"/>
      <c r="OBC134" s="123"/>
      <c r="OBD134" s="123"/>
      <c r="OBE134" s="123"/>
      <c r="OBF134" s="123"/>
      <c r="OBG134" s="123"/>
      <c r="OBH134" s="123"/>
      <c r="OBI134" s="123"/>
      <c r="OBJ134" s="123"/>
      <c r="OBK134" s="123"/>
      <c r="OBL134" s="123"/>
      <c r="OBM134" s="123"/>
      <c r="OBN134" s="123"/>
      <c r="OBO134" s="123"/>
      <c r="OBP134" s="123"/>
      <c r="OBQ134" s="123"/>
      <c r="OBR134" s="123"/>
      <c r="OBS134" s="123"/>
      <c r="OBT134" s="123"/>
      <c r="OBU134" s="123"/>
      <c r="OBV134" s="123"/>
      <c r="OBW134" s="123"/>
      <c r="OBX134" s="123"/>
      <c r="OBY134" s="123"/>
      <c r="OBZ134" s="123"/>
      <c r="OCA134" s="123"/>
      <c r="OCB134" s="123"/>
      <c r="OCC134" s="123"/>
      <c r="OCD134" s="123"/>
      <c r="OCE134" s="123"/>
      <c r="OCF134" s="123"/>
      <c r="OCG134" s="123"/>
      <c r="OCH134" s="123"/>
      <c r="OCI134" s="123"/>
      <c r="OCJ134" s="123"/>
      <c r="OCK134" s="123"/>
      <c r="OCL134" s="123"/>
      <c r="OCM134" s="123"/>
      <c r="OCN134" s="123"/>
      <c r="OCO134" s="123"/>
      <c r="OCP134" s="123"/>
      <c r="OCQ134" s="123"/>
      <c r="OCR134" s="123"/>
      <c r="OCS134" s="123"/>
      <c r="OCT134" s="123"/>
      <c r="OCU134" s="123"/>
      <c r="OCV134" s="123"/>
      <c r="OCW134" s="123"/>
      <c r="OCX134" s="123"/>
      <c r="OCY134" s="123"/>
      <c r="OCZ134" s="123"/>
      <c r="ODA134" s="123"/>
      <c r="ODB134" s="123"/>
      <c r="ODC134" s="123"/>
      <c r="ODD134" s="123"/>
      <c r="ODE134" s="123"/>
      <c r="ODF134" s="123"/>
      <c r="ODG134" s="123"/>
      <c r="ODH134" s="123"/>
      <c r="ODI134" s="123"/>
      <c r="ODJ134" s="123"/>
      <c r="ODK134" s="123"/>
      <c r="ODL134" s="123"/>
      <c r="ODM134" s="123"/>
      <c r="ODN134" s="123"/>
      <c r="ODO134" s="123"/>
      <c r="ODP134" s="123"/>
      <c r="ODQ134" s="123"/>
      <c r="ODR134" s="123"/>
      <c r="ODS134" s="123"/>
      <c r="ODT134" s="123"/>
      <c r="ODU134" s="123"/>
      <c r="ODV134" s="123"/>
      <c r="ODW134" s="123"/>
      <c r="ODX134" s="123"/>
      <c r="ODY134" s="123"/>
      <c r="ODZ134" s="123"/>
      <c r="OEA134" s="123"/>
      <c r="OEB134" s="123"/>
      <c r="OEC134" s="123"/>
      <c r="OED134" s="123"/>
      <c r="OEE134" s="123"/>
      <c r="OEF134" s="123"/>
      <c r="OEG134" s="123"/>
      <c r="OEH134" s="123"/>
      <c r="OEI134" s="123"/>
      <c r="OEJ134" s="123"/>
      <c r="OEK134" s="123"/>
      <c r="OEL134" s="123"/>
      <c r="OEM134" s="123"/>
      <c r="OEN134" s="123"/>
      <c r="OEO134" s="123"/>
      <c r="OEP134" s="123"/>
      <c r="OEQ134" s="123"/>
      <c r="OER134" s="123"/>
      <c r="OES134" s="123"/>
      <c r="OET134" s="123"/>
      <c r="OEU134" s="123"/>
      <c r="OEV134" s="123"/>
      <c r="OEW134" s="123"/>
      <c r="OEX134" s="123"/>
      <c r="OEY134" s="123"/>
      <c r="OEZ134" s="123"/>
      <c r="OFA134" s="123"/>
      <c r="OFB134" s="123"/>
      <c r="OFC134" s="123"/>
      <c r="OFD134" s="123"/>
      <c r="OFE134" s="123"/>
      <c r="OFF134" s="123"/>
      <c r="OFG134" s="123"/>
      <c r="OFH134" s="123"/>
      <c r="OFI134" s="123"/>
      <c r="OFJ134" s="123"/>
      <c r="OFK134" s="123"/>
      <c r="OFL134" s="123"/>
      <c r="OFM134" s="123"/>
      <c r="OFN134" s="123"/>
      <c r="OFO134" s="123"/>
      <c r="OFP134" s="123"/>
      <c r="OFQ134" s="123"/>
      <c r="OFR134" s="123"/>
      <c r="OFS134" s="123"/>
      <c r="OFT134" s="123"/>
      <c r="OFU134" s="123"/>
      <c r="OFV134" s="123"/>
      <c r="OFW134" s="123"/>
      <c r="OFX134" s="123"/>
      <c r="OFY134" s="123"/>
      <c r="OFZ134" s="123"/>
      <c r="OGA134" s="123"/>
      <c r="OGB134" s="123"/>
      <c r="OGC134" s="123"/>
      <c r="OGD134" s="123"/>
      <c r="OGE134" s="123"/>
      <c r="OGF134" s="123"/>
      <c r="OGG134" s="123"/>
      <c r="OGH134" s="123"/>
      <c r="OGI134" s="123"/>
      <c r="OGJ134" s="123"/>
      <c r="OGK134" s="123"/>
      <c r="OGL134" s="123"/>
      <c r="OGM134" s="123"/>
      <c r="OGN134" s="123"/>
      <c r="OGO134" s="123"/>
      <c r="OGP134" s="123"/>
      <c r="OGQ134" s="123"/>
      <c r="OGR134" s="123"/>
      <c r="OGS134" s="123"/>
      <c r="OGT134" s="123"/>
      <c r="OGU134" s="123"/>
      <c r="OGV134" s="123"/>
      <c r="OGW134" s="123"/>
      <c r="OGX134" s="123"/>
      <c r="OGY134" s="123"/>
      <c r="OGZ134" s="123"/>
      <c r="OHA134" s="123"/>
      <c r="OHB134" s="123"/>
      <c r="OHC134" s="123"/>
      <c r="OHD134" s="123"/>
      <c r="OHE134" s="123"/>
      <c r="OHF134" s="123"/>
      <c r="OHG134" s="123"/>
      <c r="OHH134" s="123"/>
      <c r="OHI134" s="123"/>
      <c r="OHJ134" s="123"/>
      <c r="OHK134" s="123"/>
      <c r="OHL134" s="123"/>
      <c r="OHM134" s="123"/>
      <c r="OHN134" s="123"/>
      <c r="OHO134" s="123"/>
      <c r="OHP134" s="123"/>
      <c r="OHQ134" s="123"/>
      <c r="OHR134" s="123"/>
      <c r="OHS134" s="123"/>
      <c r="OHT134" s="123"/>
      <c r="OHU134" s="123"/>
      <c r="OHV134" s="123"/>
      <c r="OHW134" s="123"/>
      <c r="OHX134" s="123"/>
      <c r="OHY134" s="123"/>
      <c r="OHZ134" s="123"/>
      <c r="OIA134" s="123"/>
      <c r="OIB134" s="123"/>
      <c r="OIC134" s="123"/>
      <c r="OID134" s="123"/>
      <c r="OIE134" s="123"/>
      <c r="OIF134" s="123"/>
      <c r="OIG134" s="123"/>
      <c r="OIH134" s="123"/>
      <c r="OII134" s="123"/>
      <c r="OIJ134" s="123"/>
      <c r="OIK134" s="123"/>
      <c r="OIL134" s="123"/>
      <c r="OIM134" s="123"/>
      <c r="OIN134" s="123"/>
      <c r="OIO134" s="123"/>
      <c r="OIP134" s="123"/>
      <c r="OIQ134" s="123"/>
      <c r="OIR134" s="123"/>
      <c r="OIS134" s="123"/>
      <c r="OIT134" s="123"/>
      <c r="OIU134" s="123"/>
      <c r="OIV134" s="123"/>
      <c r="OIW134" s="123"/>
      <c r="OIX134" s="123"/>
      <c r="OIY134" s="123"/>
      <c r="OIZ134" s="123"/>
      <c r="OJA134" s="123"/>
      <c r="OJB134" s="123"/>
      <c r="OJC134" s="123"/>
      <c r="OJD134" s="123"/>
      <c r="OJE134" s="123"/>
      <c r="OJF134" s="123"/>
      <c r="OJG134" s="123"/>
      <c r="OJH134" s="123"/>
      <c r="OJI134" s="123"/>
      <c r="OJJ134" s="123"/>
      <c r="OJK134" s="123"/>
      <c r="OJL134" s="123"/>
      <c r="OJM134" s="123"/>
      <c r="OJN134" s="123"/>
      <c r="OJO134" s="123"/>
      <c r="OJP134" s="123"/>
      <c r="OJQ134" s="123"/>
      <c r="OJR134" s="123"/>
      <c r="OJS134" s="123"/>
      <c r="OJT134" s="123"/>
      <c r="OJU134" s="123"/>
      <c r="OJV134" s="123"/>
      <c r="OJW134" s="123"/>
      <c r="OJX134" s="123"/>
      <c r="OJY134" s="123"/>
      <c r="OJZ134" s="123"/>
      <c r="OKA134" s="123"/>
      <c r="OKB134" s="123"/>
      <c r="OKC134" s="123"/>
      <c r="OKD134" s="123"/>
      <c r="OKE134" s="123"/>
      <c r="OKF134" s="123"/>
      <c r="OKG134" s="123"/>
      <c r="OKH134" s="123"/>
      <c r="OKI134" s="123"/>
      <c r="OKJ134" s="123"/>
      <c r="OKK134" s="123"/>
      <c r="OKL134" s="123"/>
      <c r="OKM134" s="123"/>
      <c r="OKN134" s="123"/>
      <c r="OKO134" s="123"/>
      <c r="OKP134" s="123"/>
      <c r="OKQ134" s="123"/>
      <c r="OKR134" s="123"/>
      <c r="OKS134" s="123"/>
      <c r="OKT134" s="123"/>
      <c r="OKU134" s="123"/>
      <c r="OKV134" s="123"/>
      <c r="OKW134" s="123"/>
      <c r="OKX134" s="123"/>
      <c r="OKY134" s="123"/>
      <c r="OKZ134" s="123"/>
      <c r="OLA134" s="123"/>
      <c r="OLB134" s="123"/>
      <c r="OLC134" s="123"/>
      <c r="OLD134" s="123"/>
      <c r="OLE134" s="123"/>
      <c r="OLF134" s="123"/>
      <c r="OLG134" s="123"/>
      <c r="OLH134" s="123"/>
      <c r="OLI134" s="123"/>
      <c r="OLJ134" s="123"/>
      <c r="OLK134" s="123"/>
      <c r="OLL134" s="123"/>
      <c r="OLM134" s="123"/>
      <c r="OLN134" s="123"/>
      <c r="OLO134" s="123"/>
      <c r="OLP134" s="123"/>
      <c r="OLQ134" s="123"/>
      <c r="OLR134" s="123"/>
      <c r="OLS134" s="123"/>
      <c r="OLT134" s="123"/>
      <c r="OLU134" s="123"/>
      <c r="OLV134" s="123"/>
      <c r="OLW134" s="123"/>
      <c r="OLX134" s="123"/>
      <c r="OLY134" s="123"/>
      <c r="OLZ134" s="123"/>
      <c r="OMA134" s="123"/>
      <c r="OMB134" s="123"/>
      <c r="OMC134" s="123"/>
      <c r="OMD134" s="123"/>
      <c r="OME134" s="123"/>
      <c r="OMF134" s="123"/>
      <c r="OMG134" s="123"/>
      <c r="OMH134" s="123"/>
      <c r="OMI134" s="123"/>
      <c r="OMJ134" s="123"/>
      <c r="OMK134" s="123"/>
      <c r="OML134" s="123"/>
      <c r="OMM134" s="123"/>
      <c r="OMN134" s="123"/>
      <c r="OMO134" s="123"/>
      <c r="OMP134" s="123"/>
      <c r="OMQ134" s="123"/>
      <c r="OMR134" s="123"/>
      <c r="OMS134" s="123"/>
      <c r="OMT134" s="123"/>
      <c r="OMU134" s="123"/>
      <c r="OMV134" s="123"/>
      <c r="OMW134" s="123"/>
      <c r="OMX134" s="123"/>
      <c r="OMY134" s="123"/>
      <c r="OMZ134" s="123"/>
      <c r="ONA134" s="123"/>
      <c r="ONB134" s="123"/>
      <c r="ONC134" s="123"/>
      <c r="OND134" s="123"/>
      <c r="ONE134" s="123"/>
      <c r="ONF134" s="123"/>
      <c r="ONG134" s="123"/>
      <c r="ONH134" s="123"/>
      <c r="ONI134" s="123"/>
      <c r="ONJ134" s="123"/>
      <c r="ONK134" s="123"/>
      <c r="ONL134" s="123"/>
      <c r="ONM134" s="123"/>
      <c r="ONN134" s="123"/>
      <c r="ONO134" s="123"/>
      <c r="ONP134" s="123"/>
      <c r="ONQ134" s="123"/>
      <c r="ONR134" s="123"/>
      <c r="ONS134" s="123"/>
      <c r="ONT134" s="123"/>
      <c r="ONU134" s="123"/>
      <c r="ONV134" s="123"/>
      <c r="ONW134" s="123"/>
      <c r="ONX134" s="123"/>
      <c r="ONY134" s="123"/>
      <c r="ONZ134" s="123"/>
      <c r="OOA134" s="123"/>
      <c r="OOB134" s="123"/>
      <c r="OOC134" s="123"/>
      <c r="OOD134" s="123"/>
      <c r="OOE134" s="123"/>
      <c r="OOF134" s="123"/>
      <c r="OOG134" s="123"/>
      <c r="OOH134" s="123"/>
      <c r="OOI134" s="123"/>
      <c r="OOJ134" s="123"/>
      <c r="OOK134" s="123"/>
      <c r="OOL134" s="123"/>
      <c r="OOM134" s="123"/>
      <c r="OON134" s="123"/>
      <c r="OOO134" s="123"/>
      <c r="OOP134" s="123"/>
      <c r="OOQ134" s="123"/>
      <c r="OOR134" s="123"/>
      <c r="OOS134" s="123"/>
      <c r="OOT134" s="123"/>
      <c r="OOU134" s="123"/>
      <c r="OOV134" s="123"/>
      <c r="OOW134" s="123"/>
      <c r="OOX134" s="123"/>
      <c r="OOY134" s="123"/>
      <c r="OOZ134" s="123"/>
      <c r="OPA134" s="123"/>
      <c r="OPB134" s="123"/>
      <c r="OPC134" s="123"/>
      <c r="OPD134" s="123"/>
      <c r="OPE134" s="123"/>
      <c r="OPF134" s="123"/>
      <c r="OPG134" s="123"/>
      <c r="OPH134" s="123"/>
      <c r="OPI134" s="123"/>
      <c r="OPJ134" s="123"/>
      <c r="OPK134" s="123"/>
      <c r="OPL134" s="123"/>
      <c r="OPM134" s="123"/>
      <c r="OPN134" s="123"/>
      <c r="OPO134" s="123"/>
      <c r="OPP134" s="123"/>
      <c r="OPQ134" s="123"/>
      <c r="OPR134" s="123"/>
      <c r="OPS134" s="123"/>
      <c r="OPT134" s="123"/>
      <c r="OPU134" s="123"/>
      <c r="OPV134" s="123"/>
      <c r="OPW134" s="123"/>
      <c r="OPX134" s="123"/>
      <c r="OPY134" s="123"/>
      <c r="OPZ134" s="123"/>
      <c r="OQA134" s="123"/>
      <c r="OQB134" s="123"/>
      <c r="OQC134" s="123"/>
      <c r="OQD134" s="123"/>
      <c r="OQE134" s="123"/>
      <c r="OQF134" s="123"/>
      <c r="OQG134" s="123"/>
      <c r="OQH134" s="123"/>
      <c r="OQI134" s="123"/>
      <c r="OQJ134" s="123"/>
      <c r="OQK134" s="123"/>
      <c r="OQL134" s="123"/>
      <c r="OQM134" s="123"/>
      <c r="OQN134" s="123"/>
      <c r="OQO134" s="123"/>
      <c r="OQP134" s="123"/>
      <c r="OQQ134" s="123"/>
      <c r="OQR134" s="123"/>
      <c r="OQS134" s="123"/>
      <c r="OQT134" s="123"/>
      <c r="OQU134" s="123"/>
      <c r="OQV134" s="123"/>
      <c r="OQW134" s="123"/>
      <c r="OQX134" s="123"/>
      <c r="OQY134" s="123"/>
      <c r="OQZ134" s="123"/>
      <c r="ORA134" s="123"/>
      <c r="ORB134" s="123"/>
      <c r="ORC134" s="123"/>
      <c r="ORD134" s="123"/>
      <c r="ORE134" s="123"/>
      <c r="ORF134" s="123"/>
      <c r="ORG134" s="123"/>
      <c r="ORH134" s="123"/>
      <c r="ORI134" s="123"/>
      <c r="ORJ134" s="123"/>
      <c r="ORK134" s="123"/>
      <c r="ORL134" s="123"/>
      <c r="ORM134" s="123"/>
      <c r="ORN134" s="123"/>
      <c r="ORO134" s="123"/>
      <c r="ORP134" s="123"/>
      <c r="ORQ134" s="123"/>
      <c r="ORR134" s="123"/>
      <c r="ORS134" s="123"/>
      <c r="ORT134" s="123"/>
      <c r="ORU134" s="123"/>
      <c r="ORV134" s="123"/>
      <c r="ORW134" s="123"/>
      <c r="ORX134" s="123"/>
      <c r="ORY134" s="123"/>
      <c r="ORZ134" s="123"/>
      <c r="OSA134" s="123"/>
      <c r="OSB134" s="123"/>
      <c r="OSC134" s="123"/>
      <c r="OSD134" s="123"/>
      <c r="OSE134" s="123"/>
      <c r="OSF134" s="123"/>
      <c r="OSG134" s="123"/>
      <c r="OSH134" s="123"/>
      <c r="OSI134" s="123"/>
      <c r="OSJ134" s="123"/>
      <c r="OSK134" s="123"/>
      <c r="OSL134" s="123"/>
      <c r="OSM134" s="123"/>
      <c r="OSN134" s="123"/>
      <c r="OSO134" s="123"/>
      <c r="OSP134" s="123"/>
      <c r="OSQ134" s="123"/>
      <c r="OSR134" s="123"/>
      <c r="OSS134" s="123"/>
      <c r="OST134" s="123"/>
      <c r="OSU134" s="123"/>
      <c r="OSV134" s="123"/>
      <c r="OSW134" s="123"/>
      <c r="OSX134" s="123"/>
      <c r="OSY134" s="123"/>
      <c r="OSZ134" s="123"/>
      <c r="OTA134" s="123"/>
      <c r="OTB134" s="123"/>
      <c r="OTC134" s="123"/>
      <c r="OTD134" s="123"/>
      <c r="OTE134" s="123"/>
      <c r="OTF134" s="123"/>
      <c r="OTG134" s="123"/>
      <c r="OTH134" s="123"/>
      <c r="OTI134" s="123"/>
      <c r="OTJ134" s="123"/>
      <c r="OTK134" s="123"/>
      <c r="OTL134" s="123"/>
      <c r="OTM134" s="123"/>
      <c r="OTN134" s="123"/>
      <c r="OTO134" s="123"/>
      <c r="OTP134" s="123"/>
      <c r="OTQ134" s="123"/>
      <c r="OTR134" s="123"/>
      <c r="OTS134" s="123"/>
      <c r="OTT134" s="123"/>
      <c r="OTU134" s="123"/>
      <c r="OTV134" s="123"/>
      <c r="OTW134" s="123"/>
      <c r="OTX134" s="123"/>
      <c r="OTY134" s="123"/>
      <c r="OTZ134" s="123"/>
      <c r="OUA134" s="123"/>
      <c r="OUB134" s="123"/>
      <c r="OUC134" s="123"/>
      <c r="OUD134" s="123"/>
      <c r="OUE134" s="123"/>
      <c r="OUF134" s="123"/>
      <c r="OUG134" s="123"/>
      <c r="OUH134" s="123"/>
      <c r="OUI134" s="123"/>
      <c r="OUJ134" s="123"/>
      <c r="OUK134" s="123"/>
      <c r="OUL134" s="123"/>
      <c r="OUM134" s="123"/>
      <c r="OUN134" s="123"/>
      <c r="OUO134" s="123"/>
      <c r="OUP134" s="123"/>
      <c r="OUQ134" s="123"/>
      <c r="OUR134" s="123"/>
      <c r="OUS134" s="123"/>
      <c r="OUT134" s="123"/>
      <c r="OUU134" s="123"/>
      <c r="OUV134" s="123"/>
      <c r="OUW134" s="123"/>
      <c r="OUX134" s="123"/>
      <c r="OUY134" s="123"/>
      <c r="OUZ134" s="123"/>
      <c r="OVA134" s="123"/>
      <c r="OVB134" s="123"/>
      <c r="OVC134" s="123"/>
      <c r="OVD134" s="123"/>
      <c r="OVE134" s="123"/>
      <c r="OVF134" s="123"/>
      <c r="OVG134" s="123"/>
      <c r="OVH134" s="123"/>
      <c r="OVI134" s="123"/>
      <c r="OVJ134" s="123"/>
      <c r="OVK134" s="123"/>
      <c r="OVL134" s="123"/>
      <c r="OVM134" s="123"/>
      <c r="OVN134" s="123"/>
      <c r="OVO134" s="123"/>
      <c r="OVP134" s="123"/>
      <c r="OVQ134" s="123"/>
      <c r="OVR134" s="123"/>
      <c r="OVS134" s="123"/>
      <c r="OVT134" s="123"/>
      <c r="OVU134" s="123"/>
      <c r="OVV134" s="123"/>
      <c r="OVW134" s="123"/>
      <c r="OVX134" s="123"/>
      <c r="OVY134" s="123"/>
      <c r="OVZ134" s="123"/>
      <c r="OWA134" s="123"/>
      <c r="OWB134" s="123"/>
      <c r="OWC134" s="123"/>
      <c r="OWD134" s="123"/>
      <c r="OWE134" s="123"/>
      <c r="OWF134" s="123"/>
      <c r="OWG134" s="123"/>
      <c r="OWH134" s="123"/>
      <c r="OWI134" s="123"/>
      <c r="OWJ134" s="123"/>
      <c r="OWK134" s="123"/>
      <c r="OWL134" s="123"/>
      <c r="OWM134" s="123"/>
      <c r="OWN134" s="123"/>
      <c r="OWO134" s="123"/>
      <c r="OWP134" s="123"/>
      <c r="OWQ134" s="123"/>
      <c r="OWR134" s="123"/>
      <c r="OWS134" s="123"/>
      <c r="OWT134" s="123"/>
      <c r="OWU134" s="123"/>
      <c r="OWV134" s="123"/>
      <c r="OWW134" s="123"/>
      <c r="OWX134" s="123"/>
      <c r="OWY134" s="123"/>
      <c r="OWZ134" s="123"/>
      <c r="OXA134" s="123"/>
      <c r="OXB134" s="123"/>
      <c r="OXC134" s="123"/>
      <c r="OXD134" s="123"/>
      <c r="OXE134" s="123"/>
      <c r="OXF134" s="123"/>
      <c r="OXG134" s="123"/>
      <c r="OXH134" s="123"/>
      <c r="OXI134" s="123"/>
      <c r="OXJ134" s="123"/>
      <c r="OXK134" s="123"/>
      <c r="OXL134" s="123"/>
      <c r="OXM134" s="123"/>
      <c r="OXN134" s="123"/>
      <c r="OXO134" s="123"/>
      <c r="OXP134" s="123"/>
      <c r="OXQ134" s="123"/>
      <c r="OXR134" s="123"/>
      <c r="OXS134" s="123"/>
      <c r="OXT134" s="123"/>
      <c r="OXU134" s="123"/>
      <c r="OXV134" s="123"/>
      <c r="OXW134" s="123"/>
      <c r="OXX134" s="123"/>
      <c r="OXY134" s="123"/>
      <c r="OXZ134" s="123"/>
      <c r="OYA134" s="123"/>
      <c r="OYB134" s="123"/>
      <c r="OYC134" s="123"/>
      <c r="OYD134" s="123"/>
      <c r="OYE134" s="123"/>
      <c r="OYF134" s="123"/>
      <c r="OYG134" s="123"/>
      <c r="OYH134" s="123"/>
      <c r="OYI134" s="123"/>
      <c r="OYJ134" s="123"/>
      <c r="OYK134" s="123"/>
      <c r="OYL134" s="123"/>
      <c r="OYM134" s="123"/>
      <c r="OYN134" s="123"/>
      <c r="OYO134" s="123"/>
      <c r="OYP134" s="123"/>
      <c r="OYQ134" s="123"/>
      <c r="OYR134" s="123"/>
      <c r="OYS134" s="123"/>
      <c r="OYT134" s="123"/>
      <c r="OYU134" s="123"/>
      <c r="OYV134" s="123"/>
      <c r="OYW134" s="123"/>
      <c r="OYX134" s="123"/>
      <c r="OYY134" s="123"/>
      <c r="OYZ134" s="123"/>
      <c r="OZA134" s="123"/>
      <c r="OZB134" s="123"/>
      <c r="OZC134" s="123"/>
      <c r="OZD134" s="123"/>
      <c r="OZE134" s="123"/>
      <c r="OZF134" s="123"/>
      <c r="OZG134" s="123"/>
      <c r="OZH134" s="123"/>
      <c r="OZI134" s="123"/>
      <c r="OZJ134" s="123"/>
      <c r="OZK134" s="123"/>
      <c r="OZL134" s="123"/>
      <c r="OZM134" s="123"/>
      <c r="OZN134" s="123"/>
      <c r="OZO134" s="123"/>
      <c r="OZP134" s="123"/>
      <c r="OZQ134" s="123"/>
      <c r="OZR134" s="123"/>
      <c r="OZS134" s="123"/>
      <c r="OZT134" s="123"/>
      <c r="OZU134" s="123"/>
      <c r="OZV134" s="123"/>
      <c r="OZW134" s="123"/>
      <c r="OZX134" s="123"/>
      <c r="OZY134" s="123"/>
      <c r="OZZ134" s="123"/>
      <c r="PAA134" s="123"/>
      <c r="PAB134" s="123"/>
      <c r="PAC134" s="123"/>
      <c r="PAD134" s="123"/>
      <c r="PAE134" s="123"/>
      <c r="PAF134" s="123"/>
      <c r="PAG134" s="123"/>
      <c r="PAH134" s="123"/>
      <c r="PAI134" s="123"/>
      <c r="PAJ134" s="123"/>
      <c r="PAK134" s="123"/>
      <c r="PAL134" s="123"/>
      <c r="PAM134" s="123"/>
      <c r="PAN134" s="123"/>
      <c r="PAO134" s="123"/>
      <c r="PAP134" s="123"/>
      <c r="PAQ134" s="123"/>
      <c r="PAR134" s="123"/>
      <c r="PAS134" s="123"/>
      <c r="PAT134" s="123"/>
      <c r="PAU134" s="123"/>
      <c r="PAV134" s="123"/>
      <c r="PAW134" s="123"/>
      <c r="PAX134" s="123"/>
      <c r="PAY134" s="123"/>
      <c r="PAZ134" s="123"/>
      <c r="PBA134" s="123"/>
      <c r="PBB134" s="123"/>
      <c r="PBC134" s="123"/>
      <c r="PBD134" s="123"/>
      <c r="PBE134" s="123"/>
      <c r="PBF134" s="123"/>
      <c r="PBG134" s="123"/>
      <c r="PBH134" s="123"/>
      <c r="PBI134" s="123"/>
      <c r="PBJ134" s="123"/>
      <c r="PBK134" s="123"/>
      <c r="PBL134" s="123"/>
      <c r="PBM134" s="123"/>
      <c r="PBN134" s="123"/>
      <c r="PBO134" s="123"/>
      <c r="PBP134" s="123"/>
      <c r="PBQ134" s="123"/>
      <c r="PBR134" s="123"/>
      <c r="PBS134" s="123"/>
      <c r="PBT134" s="123"/>
      <c r="PBU134" s="123"/>
      <c r="PBV134" s="123"/>
      <c r="PBW134" s="123"/>
      <c r="PBX134" s="123"/>
      <c r="PBY134" s="123"/>
      <c r="PBZ134" s="123"/>
      <c r="PCA134" s="123"/>
      <c r="PCB134" s="123"/>
      <c r="PCC134" s="123"/>
      <c r="PCD134" s="123"/>
      <c r="PCE134" s="123"/>
      <c r="PCF134" s="123"/>
      <c r="PCG134" s="123"/>
      <c r="PCH134" s="123"/>
      <c r="PCI134" s="123"/>
      <c r="PCJ134" s="123"/>
      <c r="PCK134" s="123"/>
      <c r="PCL134" s="123"/>
      <c r="PCM134" s="123"/>
      <c r="PCN134" s="123"/>
      <c r="PCO134" s="123"/>
      <c r="PCP134" s="123"/>
      <c r="PCQ134" s="123"/>
      <c r="PCR134" s="123"/>
      <c r="PCS134" s="123"/>
      <c r="PCT134" s="123"/>
      <c r="PCU134" s="123"/>
      <c r="PCV134" s="123"/>
      <c r="PCW134" s="123"/>
      <c r="PCX134" s="123"/>
      <c r="PCY134" s="123"/>
      <c r="PCZ134" s="123"/>
      <c r="PDA134" s="123"/>
      <c r="PDB134" s="123"/>
      <c r="PDC134" s="123"/>
      <c r="PDD134" s="123"/>
      <c r="PDE134" s="123"/>
      <c r="PDF134" s="123"/>
      <c r="PDG134" s="123"/>
      <c r="PDH134" s="123"/>
      <c r="PDI134" s="123"/>
      <c r="PDJ134" s="123"/>
      <c r="PDK134" s="123"/>
      <c r="PDL134" s="123"/>
      <c r="PDM134" s="123"/>
      <c r="PDN134" s="123"/>
      <c r="PDO134" s="123"/>
      <c r="PDP134" s="123"/>
      <c r="PDQ134" s="123"/>
      <c r="PDR134" s="123"/>
      <c r="PDS134" s="123"/>
      <c r="PDT134" s="123"/>
      <c r="PDU134" s="123"/>
      <c r="PDV134" s="123"/>
      <c r="PDW134" s="123"/>
      <c r="PDX134" s="123"/>
      <c r="PDY134" s="123"/>
      <c r="PDZ134" s="123"/>
      <c r="PEA134" s="123"/>
      <c r="PEB134" s="123"/>
      <c r="PEC134" s="123"/>
      <c r="PED134" s="123"/>
      <c r="PEE134" s="123"/>
      <c r="PEF134" s="123"/>
      <c r="PEG134" s="123"/>
      <c r="PEH134" s="123"/>
      <c r="PEI134" s="123"/>
      <c r="PEJ134" s="123"/>
      <c r="PEK134" s="123"/>
      <c r="PEL134" s="123"/>
      <c r="PEM134" s="123"/>
      <c r="PEN134" s="123"/>
      <c r="PEO134" s="123"/>
      <c r="PEP134" s="123"/>
      <c r="PEQ134" s="123"/>
      <c r="PER134" s="123"/>
      <c r="PES134" s="123"/>
      <c r="PET134" s="123"/>
      <c r="PEU134" s="123"/>
      <c r="PEV134" s="123"/>
      <c r="PEW134" s="123"/>
      <c r="PEX134" s="123"/>
      <c r="PEY134" s="123"/>
      <c r="PEZ134" s="123"/>
      <c r="PFA134" s="123"/>
      <c r="PFB134" s="123"/>
      <c r="PFC134" s="123"/>
      <c r="PFD134" s="123"/>
      <c r="PFE134" s="123"/>
      <c r="PFF134" s="123"/>
      <c r="PFG134" s="123"/>
      <c r="PFH134" s="123"/>
      <c r="PFI134" s="123"/>
      <c r="PFJ134" s="123"/>
      <c r="PFK134" s="123"/>
      <c r="PFL134" s="123"/>
      <c r="PFM134" s="123"/>
      <c r="PFN134" s="123"/>
      <c r="PFO134" s="123"/>
      <c r="PFP134" s="123"/>
      <c r="PFQ134" s="123"/>
      <c r="PFR134" s="123"/>
      <c r="PFS134" s="123"/>
      <c r="PFT134" s="123"/>
      <c r="PFU134" s="123"/>
      <c r="PFV134" s="123"/>
      <c r="PFW134" s="123"/>
      <c r="PFX134" s="123"/>
      <c r="PFY134" s="123"/>
      <c r="PFZ134" s="123"/>
      <c r="PGA134" s="123"/>
      <c r="PGB134" s="123"/>
      <c r="PGC134" s="123"/>
      <c r="PGD134" s="123"/>
      <c r="PGE134" s="123"/>
      <c r="PGF134" s="123"/>
      <c r="PGG134" s="123"/>
      <c r="PGH134" s="123"/>
      <c r="PGI134" s="123"/>
      <c r="PGJ134" s="123"/>
      <c r="PGK134" s="123"/>
      <c r="PGL134" s="123"/>
      <c r="PGM134" s="123"/>
      <c r="PGN134" s="123"/>
      <c r="PGO134" s="123"/>
      <c r="PGP134" s="123"/>
      <c r="PGQ134" s="123"/>
      <c r="PGR134" s="123"/>
      <c r="PGS134" s="123"/>
      <c r="PGT134" s="123"/>
      <c r="PGU134" s="123"/>
      <c r="PGV134" s="123"/>
      <c r="PGW134" s="123"/>
      <c r="PGX134" s="123"/>
      <c r="PGY134" s="123"/>
      <c r="PGZ134" s="123"/>
      <c r="PHA134" s="123"/>
      <c r="PHB134" s="123"/>
      <c r="PHC134" s="123"/>
      <c r="PHD134" s="123"/>
      <c r="PHE134" s="123"/>
      <c r="PHF134" s="123"/>
      <c r="PHG134" s="123"/>
      <c r="PHH134" s="123"/>
      <c r="PHI134" s="123"/>
      <c r="PHJ134" s="123"/>
      <c r="PHK134" s="123"/>
      <c r="PHL134" s="123"/>
      <c r="PHM134" s="123"/>
      <c r="PHN134" s="123"/>
      <c r="PHO134" s="123"/>
      <c r="PHP134" s="123"/>
      <c r="PHQ134" s="123"/>
      <c r="PHR134" s="123"/>
      <c r="PHS134" s="123"/>
      <c r="PHT134" s="123"/>
      <c r="PHU134" s="123"/>
      <c r="PHV134" s="123"/>
      <c r="PHW134" s="123"/>
      <c r="PHX134" s="123"/>
      <c r="PHY134" s="123"/>
      <c r="PHZ134" s="123"/>
      <c r="PIA134" s="123"/>
      <c r="PIB134" s="123"/>
      <c r="PIC134" s="123"/>
      <c r="PID134" s="123"/>
      <c r="PIE134" s="123"/>
      <c r="PIF134" s="123"/>
      <c r="PIG134" s="123"/>
      <c r="PIH134" s="123"/>
      <c r="PII134" s="123"/>
      <c r="PIJ134" s="123"/>
      <c r="PIK134" s="123"/>
      <c r="PIL134" s="123"/>
      <c r="PIM134" s="123"/>
      <c r="PIN134" s="123"/>
      <c r="PIO134" s="123"/>
      <c r="PIP134" s="123"/>
      <c r="PIQ134" s="123"/>
      <c r="PIR134" s="123"/>
      <c r="PIS134" s="123"/>
      <c r="PIT134" s="123"/>
      <c r="PIU134" s="123"/>
      <c r="PIV134" s="123"/>
      <c r="PIW134" s="123"/>
      <c r="PIX134" s="123"/>
      <c r="PIY134" s="123"/>
      <c r="PIZ134" s="123"/>
      <c r="PJA134" s="123"/>
      <c r="PJB134" s="123"/>
      <c r="PJC134" s="123"/>
      <c r="PJD134" s="123"/>
      <c r="PJE134" s="123"/>
      <c r="PJF134" s="123"/>
      <c r="PJG134" s="123"/>
      <c r="PJH134" s="123"/>
      <c r="PJI134" s="123"/>
      <c r="PJJ134" s="123"/>
      <c r="PJK134" s="123"/>
      <c r="PJL134" s="123"/>
      <c r="PJM134" s="123"/>
      <c r="PJN134" s="123"/>
      <c r="PJO134" s="123"/>
      <c r="PJP134" s="123"/>
      <c r="PJQ134" s="123"/>
      <c r="PJR134" s="123"/>
      <c r="PJS134" s="123"/>
      <c r="PJT134" s="123"/>
      <c r="PJU134" s="123"/>
      <c r="PJV134" s="123"/>
      <c r="PJW134" s="123"/>
      <c r="PJX134" s="123"/>
      <c r="PJY134" s="123"/>
      <c r="PJZ134" s="123"/>
      <c r="PKA134" s="123"/>
      <c r="PKB134" s="123"/>
      <c r="PKC134" s="123"/>
      <c r="PKD134" s="123"/>
      <c r="PKE134" s="123"/>
      <c r="PKF134" s="123"/>
      <c r="PKG134" s="123"/>
      <c r="PKH134" s="123"/>
      <c r="PKI134" s="123"/>
      <c r="PKJ134" s="123"/>
      <c r="PKK134" s="123"/>
      <c r="PKL134" s="123"/>
      <c r="PKM134" s="123"/>
      <c r="PKN134" s="123"/>
      <c r="PKO134" s="123"/>
      <c r="PKP134" s="123"/>
      <c r="PKQ134" s="123"/>
      <c r="PKR134" s="123"/>
      <c r="PKS134" s="123"/>
      <c r="PKT134" s="123"/>
      <c r="PKU134" s="123"/>
      <c r="PKV134" s="123"/>
      <c r="PKW134" s="123"/>
      <c r="PKX134" s="123"/>
      <c r="PKY134" s="123"/>
      <c r="PKZ134" s="123"/>
      <c r="PLA134" s="123"/>
      <c r="PLB134" s="123"/>
      <c r="PLC134" s="123"/>
      <c r="PLD134" s="123"/>
      <c r="PLE134" s="123"/>
      <c r="PLF134" s="123"/>
      <c r="PLG134" s="123"/>
      <c r="PLH134" s="123"/>
      <c r="PLI134" s="123"/>
      <c r="PLJ134" s="123"/>
      <c r="PLK134" s="123"/>
      <c r="PLL134" s="123"/>
      <c r="PLM134" s="123"/>
      <c r="PLN134" s="123"/>
      <c r="PLO134" s="123"/>
      <c r="PLP134" s="123"/>
      <c r="PLQ134" s="123"/>
      <c r="PLR134" s="123"/>
      <c r="PLS134" s="123"/>
      <c r="PLT134" s="123"/>
      <c r="PLU134" s="123"/>
      <c r="PLV134" s="123"/>
      <c r="PLW134" s="123"/>
      <c r="PLX134" s="123"/>
      <c r="PLY134" s="123"/>
      <c r="PLZ134" s="123"/>
      <c r="PMA134" s="123"/>
      <c r="PMB134" s="123"/>
      <c r="PMC134" s="123"/>
      <c r="PMD134" s="123"/>
      <c r="PME134" s="123"/>
      <c r="PMF134" s="123"/>
      <c r="PMG134" s="123"/>
      <c r="PMH134" s="123"/>
      <c r="PMI134" s="123"/>
      <c r="PMJ134" s="123"/>
      <c r="PMK134" s="123"/>
      <c r="PML134" s="123"/>
      <c r="PMM134" s="123"/>
      <c r="PMN134" s="123"/>
      <c r="PMO134" s="123"/>
      <c r="PMP134" s="123"/>
      <c r="PMQ134" s="123"/>
      <c r="PMR134" s="123"/>
      <c r="PMS134" s="123"/>
      <c r="PMT134" s="123"/>
      <c r="PMU134" s="123"/>
      <c r="PMV134" s="123"/>
      <c r="PMW134" s="123"/>
      <c r="PMX134" s="123"/>
      <c r="PMY134" s="123"/>
      <c r="PMZ134" s="123"/>
      <c r="PNA134" s="123"/>
      <c r="PNB134" s="123"/>
      <c r="PNC134" s="123"/>
      <c r="PND134" s="123"/>
      <c r="PNE134" s="123"/>
      <c r="PNF134" s="123"/>
      <c r="PNG134" s="123"/>
      <c r="PNH134" s="123"/>
      <c r="PNI134" s="123"/>
      <c r="PNJ134" s="123"/>
      <c r="PNK134" s="123"/>
      <c r="PNL134" s="123"/>
      <c r="PNM134" s="123"/>
      <c r="PNN134" s="123"/>
      <c r="PNO134" s="123"/>
      <c r="PNP134" s="123"/>
      <c r="PNQ134" s="123"/>
      <c r="PNR134" s="123"/>
      <c r="PNS134" s="123"/>
      <c r="PNT134" s="123"/>
      <c r="PNU134" s="123"/>
      <c r="PNV134" s="123"/>
      <c r="PNW134" s="123"/>
      <c r="PNX134" s="123"/>
      <c r="PNY134" s="123"/>
      <c r="PNZ134" s="123"/>
      <c r="POA134" s="123"/>
      <c r="POB134" s="123"/>
      <c r="POC134" s="123"/>
      <c r="POD134" s="123"/>
      <c r="POE134" s="123"/>
      <c r="POF134" s="123"/>
      <c r="POG134" s="123"/>
      <c r="POH134" s="123"/>
      <c r="POI134" s="123"/>
      <c r="POJ134" s="123"/>
      <c r="POK134" s="123"/>
      <c r="POL134" s="123"/>
      <c r="POM134" s="123"/>
      <c r="PON134" s="123"/>
      <c r="POO134" s="123"/>
      <c r="POP134" s="123"/>
      <c r="POQ134" s="123"/>
      <c r="POR134" s="123"/>
      <c r="POS134" s="123"/>
      <c r="POT134" s="123"/>
      <c r="POU134" s="123"/>
      <c r="POV134" s="123"/>
      <c r="POW134" s="123"/>
      <c r="POX134" s="123"/>
      <c r="POY134" s="123"/>
      <c r="POZ134" s="123"/>
      <c r="PPA134" s="123"/>
      <c r="PPB134" s="123"/>
      <c r="PPC134" s="123"/>
      <c r="PPD134" s="123"/>
      <c r="PPE134" s="123"/>
      <c r="PPF134" s="123"/>
      <c r="PPG134" s="123"/>
      <c r="PPH134" s="123"/>
      <c r="PPI134" s="123"/>
      <c r="PPJ134" s="123"/>
      <c r="PPK134" s="123"/>
      <c r="PPL134" s="123"/>
      <c r="PPM134" s="123"/>
      <c r="PPN134" s="123"/>
      <c r="PPO134" s="123"/>
      <c r="PPP134" s="123"/>
      <c r="PPQ134" s="123"/>
      <c r="PPR134" s="123"/>
      <c r="PPS134" s="123"/>
      <c r="PPT134" s="123"/>
      <c r="PPU134" s="123"/>
      <c r="PPV134" s="123"/>
      <c r="PPW134" s="123"/>
      <c r="PPX134" s="123"/>
      <c r="PPY134" s="123"/>
      <c r="PPZ134" s="123"/>
      <c r="PQA134" s="123"/>
      <c r="PQB134" s="123"/>
      <c r="PQC134" s="123"/>
      <c r="PQD134" s="123"/>
      <c r="PQE134" s="123"/>
      <c r="PQF134" s="123"/>
      <c r="PQG134" s="123"/>
      <c r="PQH134" s="123"/>
      <c r="PQI134" s="123"/>
      <c r="PQJ134" s="123"/>
      <c r="PQK134" s="123"/>
      <c r="PQL134" s="123"/>
      <c r="PQM134" s="123"/>
      <c r="PQN134" s="123"/>
      <c r="PQO134" s="123"/>
      <c r="PQP134" s="123"/>
      <c r="PQQ134" s="123"/>
      <c r="PQR134" s="123"/>
      <c r="PQS134" s="123"/>
      <c r="PQT134" s="123"/>
      <c r="PQU134" s="123"/>
      <c r="PQV134" s="123"/>
      <c r="PQW134" s="123"/>
      <c r="PQX134" s="123"/>
      <c r="PQY134" s="123"/>
      <c r="PQZ134" s="123"/>
      <c r="PRA134" s="123"/>
      <c r="PRB134" s="123"/>
      <c r="PRC134" s="123"/>
      <c r="PRD134" s="123"/>
      <c r="PRE134" s="123"/>
      <c r="PRF134" s="123"/>
      <c r="PRG134" s="123"/>
      <c r="PRH134" s="123"/>
      <c r="PRI134" s="123"/>
      <c r="PRJ134" s="123"/>
      <c r="PRK134" s="123"/>
      <c r="PRL134" s="123"/>
      <c r="PRM134" s="123"/>
      <c r="PRN134" s="123"/>
      <c r="PRO134" s="123"/>
      <c r="PRP134" s="123"/>
      <c r="PRQ134" s="123"/>
      <c r="PRR134" s="123"/>
      <c r="PRS134" s="123"/>
      <c r="PRT134" s="123"/>
      <c r="PRU134" s="123"/>
      <c r="PRV134" s="123"/>
      <c r="PRW134" s="123"/>
      <c r="PRX134" s="123"/>
      <c r="PRY134" s="123"/>
      <c r="PRZ134" s="123"/>
      <c r="PSA134" s="123"/>
      <c r="PSB134" s="123"/>
      <c r="PSC134" s="123"/>
      <c r="PSD134" s="123"/>
      <c r="PSE134" s="123"/>
      <c r="PSF134" s="123"/>
      <c r="PSG134" s="123"/>
      <c r="PSH134" s="123"/>
      <c r="PSI134" s="123"/>
      <c r="PSJ134" s="123"/>
      <c r="PSK134" s="123"/>
      <c r="PSL134" s="123"/>
      <c r="PSM134" s="123"/>
      <c r="PSN134" s="123"/>
      <c r="PSO134" s="123"/>
      <c r="PSP134" s="123"/>
      <c r="PSQ134" s="123"/>
      <c r="PSR134" s="123"/>
      <c r="PSS134" s="123"/>
      <c r="PST134" s="123"/>
      <c r="PSU134" s="123"/>
      <c r="PSV134" s="123"/>
      <c r="PSW134" s="123"/>
      <c r="PSX134" s="123"/>
      <c r="PSY134" s="123"/>
      <c r="PSZ134" s="123"/>
      <c r="PTA134" s="123"/>
      <c r="PTB134" s="123"/>
      <c r="PTC134" s="123"/>
      <c r="PTD134" s="123"/>
      <c r="PTE134" s="123"/>
      <c r="PTF134" s="123"/>
      <c r="PTG134" s="123"/>
      <c r="PTH134" s="123"/>
      <c r="PTI134" s="123"/>
      <c r="PTJ134" s="123"/>
      <c r="PTK134" s="123"/>
      <c r="PTL134" s="123"/>
      <c r="PTM134" s="123"/>
      <c r="PTN134" s="123"/>
      <c r="PTO134" s="123"/>
      <c r="PTP134" s="123"/>
      <c r="PTQ134" s="123"/>
      <c r="PTR134" s="123"/>
      <c r="PTS134" s="123"/>
      <c r="PTT134" s="123"/>
      <c r="PTU134" s="123"/>
      <c r="PTV134" s="123"/>
      <c r="PTW134" s="123"/>
      <c r="PTX134" s="123"/>
      <c r="PTY134" s="123"/>
      <c r="PTZ134" s="123"/>
      <c r="PUA134" s="123"/>
      <c r="PUB134" s="123"/>
      <c r="PUC134" s="123"/>
      <c r="PUD134" s="123"/>
      <c r="PUE134" s="123"/>
      <c r="PUF134" s="123"/>
      <c r="PUG134" s="123"/>
      <c r="PUH134" s="123"/>
      <c r="PUI134" s="123"/>
      <c r="PUJ134" s="123"/>
      <c r="PUK134" s="123"/>
      <c r="PUL134" s="123"/>
      <c r="PUM134" s="123"/>
      <c r="PUN134" s="123"/>
      <c r="PUO134" s="123"/>
      <c r="PUP134" s="123"/>
      <c r="PUQ134" s="123"/>
      <c r="PUR134" s="123"/>
      <c r="PUS134" s="123"/>
      <c r="PUT134" s="123"/>
      <c r="PUU134" s="123"/>
      <c r="PUV134" s="123"/>
      <c r="PUW134" s="123"/>
      <c r="PUX134" s="123"/>
      <c r="PUY134" s="123"/>
      <c r="PUZ134" s="123"/>
      <c r="PVA134" s="123"/>
      <c r="PVB134" s="123"/>
      <c r="PVC134" s="123"/>
      <c r="PVD134" s="123"/>
      <c r="PVE134" s="123"/>
      <c r="PVF134" s="123"/>
      <c r="PVG134" s="123"/>
      <c r="PVH134" s="123"/>
      <c r="PVI134" s="123"/>
      <c r="PVJ134" s="123"/>
      <c r="PVK134" s="123"/>
      <c r="PVL134" s="123"/>
      <c r="PVM134" s="123"/>
      <c r="PVN134" s="123"/>
      <c r="PVO134" s="123"/>
      <c r="PVP134" s="123"/>
      <c r="PVQ134" s="123"/>
      <c r="PVR134" s="123"/>
      <c r="PVS134" s="123"/>
      <c r="PVT134" s="123"/>
      <c r="PVU134" s="123"/>
      <c r="PVV134" s="123"/>
      <c r="PVW134" s="123"/>
      <c r="PVX134" s="123"/>
      <c r="PVY134" s="123"/>
      <c r="PVZ134" s="123"/>
      <c r="PWA134" s="123"/>
      <c r="PWB134" s="123"/>
      <c r="PWC134" s="123"/>
      <c r="PWD134" s="123"/>
      <c r="PWE134" s="123"/>
      <c r="PWF134" s="123"/>
      <c r="PWG134" s="123"/>
      <c r="PWH134" s="123"/>
      <c r="PWI134" s="123"/>
      <c r="PWJ134" s="123"/>
      <c r="PWK134" s="123"/>
      <c r="PWL134" s="123"/>
      <c r="PWM134" s="123"/>
      <c r="PWN134" s="123"/>
      <c r="PWO134" s="123"/>
      <c r="PWP134" s="123"/>
      <c r="PWQ134" s="123"/>
      <c r="PWR134" s="123"/>
      <c r="PWS134" s="123"/>
      <c r="PWT134" s="123"/>
      <c r="PWU134" s="123"/>
      <c r="PWV134" s="123"/>
      <c r="PWW134" s="123"/>
      <c r="PWX134" s="123"/>
      <c r="PWY134" s="123"/>
      <c r="PWZ134" s="123"/>
      <c r="PXA134" s="123"/>
      <c r="PXB134" s="123"/>
      <c r="PXC134" s="123"/>
      <c r="PXD134" s="123"/>
      <c r="PXE134" s="123"/>
      <c r="PXF134" s="123"/>
      <c r="PXG134" s="123"/>
      <c r="PXH134" s="123"/>
      <c r="PXI134" s="123"/>
      <c r="PXJ134" s="123"/>
      <c r="PXK134" s="123"/>
      <c r="PXL134" s="123"/>
      <c r="PXM134" s="123"/>
      <c r="PXN134" s="123"/>
      <c r="PXO134" s="123"/>
      <c r="PXP134" s="123"/>
      <c r="PXQ134" s="123"/>
      <c r="PXR134" s="123"/>
      <c r="PXS134" s="123"/>
      <c r="PXT134" s="123"/>
      <c r="PXU134" s="123"/>
      <c r="PXV134" s="123"/>
      <c r="PXW134" s="123"/>
      <c r="PXX134" s="123"/>
      <c r="PXY134" s="123"/>
      <c r="PXZ134" s="123"/>
      <c r="PYA134" s="123"/>
      <c r="PYB134" s="123"/>
      <c r="PYC134" s="123"/>
      <c r="PYD134" s="123"/>
      <c r="PYE134" s="123"/>
      <c r="PYF134" s="123"/>
      <c r="PYG134" s="123"/>
      <c r="PYH134" s="123"/>
      <c r="PYI134" s="123"/>
      <c r="PYJ134" s="123"/>
      <c r="PYK134" s="123"/>
      <c r="PYL134" s="123"/>
      <c r="PYM134" s="123"/>
      <c r="PYN134" s="123"/>
      <c r="PYO134" s="123"/>
      <c r="PYP134" s="123"/>
      <c r="PYQ134" s="123"/>
      <c r="PYR134" s="123"/>
      <c r="PYS134" s="123"/>
      <c r="PYT134" s="123"/>
      <c r="PYU134" s="123"/>
      <c r="PYV134" s="123"/>
      <c r="PYW134" s="123"/>
      <c r="PYX134" s="123"/>
      <c r="PYY134" s="123"/>
      <c r="PYZ134" s="123"/>
      <c r="PZA134" s="123"/>
      <c r="PZB134" s="123"/>
      <c r="PZC134" s="123"/>
      <c r="PZD134" s="123"/>
      <c r="PZE134" s="123"/>
      <c r="PZF134" s="123"/>
      <c r="PZG134" s="123"/>
      <c r="PZH134" s="123"/>
      <c r="PZI134" s="123"/>
      <c r="PZJ134" s="123"/>
      <c r="PZK134" s="123"/>
      <c r="PZL134" s="123"/>
      <c r="PZM134" s="123"/>
      <c r="PZN134" s="123"/>
      <c r="PZO134" s="123"/>
      <c r="PZP134" s="123"/>
      <c r="PZQ134" s="123"/>
      <c r="PZR134" s="123"/>
      <c r="PZS134" s="123"/>
      <c r="PZT134" s="123"/>
      <c r="PZU134" s="123"/>
      <c r="PZV134" s="123"/>
      <c r="PZW134" s="123"/>
      <c r="PZX134" s="123"/>
      <c r="PZY134" s="123"/>
      <c r="PZZ134" s="123"/>
      <c r="QAA134" s="123"/>
      <c r="QAB134" s="123"/>
      <c r="QAC134" s="123"/>
      <c r="QAD134" s="123"/>
      <c r="QAE134" s="123"/>
      <c r="QAF134" s="123"/>
      <c r="QAG134" s="123"/>
      <c r="QAH134" s="123"/>
      <c r="QAI134" s="123"/>
      <c r="QAJ134" s="123"/>
      <c r="QAK134" s="123"/>
      <c r="QAL134" s="123"/>
      <c r="QAM134" s="123"/>
      <c r="QAN134" s="123"/>
      <c r="QAO134" s="123"/>
      <c r="QAP134" s="123"/>
      <c r="QAQ134" s="123"/>
      <c r="QAR134" s="123"/>
      <c r="QAS134" s="123"/>
      <c r="QAT134" s="123"/>
      <c r="QAU134" s="123"/>
      <c r="QAV134" s="123"/>
      <c r="QAW134" s="123"/>
      <c r="QAX134" s="123"/>
      <c r="QAY134" s="123"/>
      <c r="QAZ134" s="123"/>
      <c r="QBA134" s="123"/>
      <c r="QBB134" s="123"/>
      <c r="QBC134" s="123"/>
      <c r="QBD134" s="123"/>
      <c r="QBE134" s="123"/>
      <c r="QBF134" s="123"/>
      <c r="QBG134" s="123"/>
      <c r="QBH134" s="123"/>
      <c r="QBI134" s="123"/>
      <c r="QBJ134" s="123"/>
      <c r="QBK134" s="123"/>
      <c r="QBL134" s="123"/>
      <c r="QBM134" s="123"/>
      <c r="QBN134" s="123"/>
      <c r="QBO134" s="123"/>
      <c r="QBP134" s="123"/>
      <c r="QBQ134" s="123"/>
      <c r="QBR134" s="123"/>
      <c r="QBS134" s="123"/>
      <c r="QBT134" s="123"/>
      <c r="QBU134" s="123"/>
      <c r="QBV134" s="123"/>
      <c r="QBW134" s="123"/>
      <c r="QBX134" s="123"/>
      <c r="QBY134" s="123"/>
      <c r="QBZ134" s="123"/>
      <c r="QCA134" s="123"/>
      <c r="QCB134" s="123"/>
      <c r="QCC134" s="123"/>
      <c r="QCD134" s="123"/>
      <c r="QCE134" s="123"/>
      <c r="QCF134" s="123"/>
      <c r="QCG134" s="123"/>
      <c r="QCH134" s="123"/>
      <c r="QCI134" s="123"/>
      <c r="QCJ134" s="123"/>
      <c r="QCK134" s="123"/>
      <c r="QCL134" s="123"/>
      <c r="QCM134" s="123"/>
      <c r="QCN134" s="123"/>
      <c r="QCO134" s="123"/>
      <c r="QCP134" s="123"/>
      <c r="QCQ134" s="123"/>
      <c r="QCR134" s="123"/>
      <c r="QCS134" s="123"/>
      <c r="QCT134" s="123"/>
      <c r="QCU134" s="123"/>
      <c r="QCV134" s="123"/>
      <c r="QCW134" s="123"/>
      <c r="QCX134" s="123"/>
      <c r="QCY134" s="123"/>
      <c r="QCZ134" s="123"/>
      <c r="QDA134" s="123"/>
      <c r="QDB134" s="123"/>
      <c r="QDC134" s="123"/>
      <c r="QDD134" s="123"/>
      <c r="QDE134" s="123"/>
      <c r="QDF134" s="123"/>
      <c r="QDG134" s="123"/>
      <c r="QDH134" s="123"/>
      <c r="QDI134" s="123"/>
      <c r="QDJ134" s="123"/>
      <c r="QDK134" s="123"/>
      <c r="QDL134" s="123"/>
      <c r="QDM134" s="123"/>
      <c r="QDN134" s="123"/>
      <c r="QDO134" s="123"/>
      <c r="QDP134" s="123"/>
      <c r="QDQ134" s="123"/>
      <c r="QDR134" s="123"/>
      <c r="QDS134" s="123"/>
      <c r="QDT134" s="123"/>
      <c r="QDU134" s="123"/>
      <c r="QDV134" s="123"/>
      <c r="QDW134" s="123"/>
      <c r="QDX134" s="123"/>
      <c r="QDY134" s="123"/>
      <c r="QDZ134" s="123"/>
      <c r="QEA134" s="123"/>
      <c r="QEB134" s="123"/>
      <c r="QEC134" s="123"/>
      <c r="QED134" s="123"/>
      <c r="QEE134" s="123"/>
      <c r="QEF134" s="123"/>
      <c r="QEG134" s="123"/>
      <c r="QEH134" s="123"/>
      <c r="QEI134" s="123"/>
      <c r="QEJ134" s="123"/>
      <c r="QEK134" s="123"/>
      <c r="QEL134" s="123"/>
      <c r="QEM134" s="123"/>
      <c r="QEN134" s="123"/>
      <c r="QEO134" s="123"/>
      <c r="QEP134" s="123"/>
      <c r="QEQ134" s="123"/>
      <c r="QER134" s="123"/>
      <c r="QES134" s="123"/>
      <c r="QET134" s="123"/>
      <c r="QEU134" s="123"/>
      <c r="QEV134" s="123"/>
      <c r="QEW134" s="123"/>
      <c r="QEX134" s="123"/>
      <c r="QEY134" s="123"/>
      <c r="QEZ134" s="123"/>
      <c r="QFA134" s="123"/>
      <c r="QFB134" s="123"/>
      <c r="QFC134" s="123"/>
      <c r="QFD134" s="123"/>
      <c r="QFE134" s="123"/>
      <c r="QFF134" s="123"/>
      <c r="QFG134" s="123"/>
      <c r="QFH134" s="123"/>
      <c r="QFI134" s="123"/>
      <c r="QFJ134" s="123"/>
      <c r="QFK134" s="123"/>
      <c r="QFL134" s="123"/>
      <c r="QFM134" s="123"/>
      <c r="QFN134" s="123"/>
      <c r="QFO134" s="123"/>
      <c r="QFP134" s="123"/>
      <c r="QFQ134" s="123"/>
      <c r="QFR134" s="123"/>
      <c r="QFS134" s="123"/>
      <c r="QFT134" s="123"/>
      <c r="QFU134" s="123"/>
      <c r="QFV134" s="123"/>
      <c r="QFW134" s="123"/>
      <c r="QFX134" s="123"/>
      <c r="QFY134" s="123"/>
      <c r="QFZ134" s="123"/>
      <c r="QGA134" s="123"/>
      <c r="QGB134" s="123"/>
      <c r="QGC134" s="123"/>
      <c r="QGD134" s="123"/>
      <c r="QGE134" s="123"/>
      <c r="QGF134" s="123"/>
      <c r="QGG134" s="123"/>
      <c r="QGH134" s="123"/>
      <c r="QGI134" s="123"/>
      <c r="QGJ134" s="123"/>
      <c r="QGK134" s="123"/>
      <c r="QGL134" s="123"/>
      <c r="QGM134" s="123"/>
      <c r="QGN134" s="123"/>
      <c r="QGO134" s="123"/>
      <c r="QGP134" s="123"/>
      <c r="QGQ134" s="123"/>
      <c r="QGR134" s="123"/>
      <c r="QGS134" s="123"/>
      <c r="QGT134" s="123"/>
      <c r="QGU134" s="123"/>
      <c r="QGV134" s="123"/>
      <c r="QGW134" s="123"/>
      <c r="QGX134" s="123"/>
      <c r="QGY134" s="123"/>
      <c r="QGZ134" s="123"/>
      <c r="QHA134" s="123"/>
      <c r="QHB134" s="123"/>
      <c r="QHC134" s="123"/>
      <c r="QHD134" s="123"/>
      <c r="QHE134" s="123"/>
      <c r="QHF134" s="123"/>
      <c r="QHG134" s="123"/>
      <c r="QHH134" s="123"/>
      <c r="QHI134" s="123"/>
      <c r="QHJ134" s="123"/>
      <c r="QHK134" s="123"/>
      <c r="QHL134" s="123"/>
      <c r="QHM134" s="123"/>
      <c r="QHN134" s="123"/>
      <c r="QHO134" s="123"/>
      <c r="QHP134" s="123"/>
      <c r="QHQ134" s="123"/>
      <c r="QHR134" s="123"/>
      <c r="QHS134" s="123"/>
      <c r="QHT134" s="123"/>
      <c r="QHU134" s="123"/>
      <c r="QHV134" s="123"/>
      <c r="QHW134" s="123"/>
      <c r="QHX134" s="123"/>
      <c r="QHY134" s="123"/>
      <c r="QHZ134" s="123"/>
      <c r="QIA134" s="123"/>
      <c r="QIB134" s="123"/>
      <c r="QIC134" s="123"/>
      <c r="QID134" s="123"/>
      <c r="QIE134" s="123"/>
      <c r="QIF134" s="123"/>
      <c r="QIG134" s="123"/>
      <c r="QIH134" s="123"/>
      <c r="QII134" s="123"/>
      <c r="QIJ134" s="123"/>
      <c r="QIK134" s="123"/>
      <c r="QIL134" s="123"/>
      <c r="QIM134" s="123"/>
      <c r="QIN134" s="123"/>
      <c r="QIO134" s="123"/>
      <c r="QIP134" s="123"/>
      <c r="QIQ134" s="123"/>
      <c r="QIR134" s="123"/>
      <c r="QIS134" s="123"/>
      <c r="QIT134" s="123"/>
      <c r="QIU134" s="123"/>
      <c r="QIV134" s="123"/>
      <c r="QIW134" s="123"/>
      <c r="QIX134" s="123"/>
      <c r="QIY134" s="123"/>
      <c r="QIZ134" s="123"/>
      <c r="QJA134" s="123"/>
      <c r="QJB134" s="123"/>
      <c r="QJC134" s="123"/>
      <c r="QJD134" s="123"/>
      <c r="QJE134" s="123"/>
      <c r="QJF134" s="123"/>
      <c r="QJG134" s="123"/>
      <c r="QJH134" s="123"/>
      <c r="QJI134" s="123"/>
      <c r="QJJ134" s="123"/>
      <c r="QJK134" s="123"/>
      <c r="QJL134" s="123"/>
      <c r="QJM134" s="123"/>
      <c r="QJN134" s="123"/>
      <c r="QJO134" s="123"/>
      <c r="QJP134" s="123"/>
      <c r="QJQ134" s="123"/>
      <c r="QJR134" s="123"/>
      <c r="QJS134" s="123"/>
      <c r="QJT134" s="123"/>
      <c r="QJU134" s="123"/>
      <c r="QJV134" s="123"/>
      <c r="QJW134" s="123"/>
      <c r="QJX134" s="123"/>
      <c r="QJY134" s="123"/>
      <c r="QJZ134" s="123"/>
      <c r="QKA134" s="123"/>
      <c r="QKB134" s="123"/>
      <c r="QKC134" s="123"/>
      <c r="QKD134" s="123"/>
      <c r="QKE134" s="123"/>
      <c r="QKF134" s="123"/>
      <c r="QKG134" s="123"/>
      <c r="QKH134" s="123"/>
      <c r="QKI134" s="123"/>
      <c r="QKJ134" s="123"/>
      <c r="QKK134" s="123"/>
      <c r="QKL134" s="123"/>
      <c r="QKM134" s="123"/>
      <c r="QKN134" s="123"/>
      <c r="QKO134" s="123"/>
      <c r="QKP134" s="123"/>
      <c r="QKQ134" s="123"/>
      <c r="QKR134" s="123"/>
      <c r="QKS134" s="123"/>
      <c r="QKT134" s="123"/>
      <c r="QKU134" s="123"/>
      <c r="QKV134" s="123"/>
      <c r="QKW134" s="123"/>
      <c r="QKX134" s="123"/>
      <c r="QKY134" s="123"/>
      <c r="QKZ134" s="123"/>
      <c r="QLA134" s="123"/>
      <c r="QLB134" s="123"/>
      <c r="QLC134" s="123"/>
      <c r="QLD134" s="123"/>
      <c r="QLE134" s="123"/>
      <c r="QLF134" s="123"/>
      <c r="QLG134" s="123"/>
      <c r="QLH134" s="123"/>
      <c r="QLI134" s="123"/>
      <c r="QLJ134" s="123"/>
      <c r="QLK134" s="123"/>
      <c r="QLL134" s="123"/>
      <c r="QLM134" s="123"/>
      <c r="QLN134" s="123"/>
      <c r="QLO134" s="123"/>
      <c r="QLP134" s="123"/>
      <c r="QLQ134" s="123"/>
      <c r="QLR134" s="123"/>
      <c r="QLS134" s="123"/>
      <c r="QLT134" s="123"/>
      <c r="QLU134" s="123"/>
      <c r="QLV134" s="123"/>
      <c r="QLW134" s="123"/>
      <c r="QLX134" s="123"/>
      <c r="QLY134" s="123"/>
      <c r="QLZ134" s="123"/>
      <c r="QMA134" s="123"/>
      <c r="QMB134" s="123"/>
      <c r="QMC134" s="123"/>
      <c r="QMD134" s="123"/>
      <c r="QME134" s="123"/>
      <c r="QMF134" s="123"/>
      <c r="QMG134" s="123"/>
      <c r="QMH134" s="123"/>
      <c r="QMI134" s="123"/>
      <c r="QMJ134" s="123"/>
      <c r="QMK134" s="123"/>
      <c r="QML134" s="123"/>
      <c r="QMM134" s="123"/>
      <c r="QMN134" s="123"/>
      <c r="QMO134" s="123"/>
      <c r="QMP134" s="123"/>
      <c r="QMQ134" s="123"/>
      <c r="QMR134" s="123"/>
      <c r="QMS134" s="123"/>
      <c r="QMT134" s="123"/>
      <c r="QMU134" s="123"/>
      <c r="QMV134" s="123"/>
      <c r="QMW134" s="123"/>
      <c r="QMX134" s="123"/>
      <c r="QMY134" s="123"/>
      <c r="QMZ134" s="123"/>
      <c r="QNA134" s="123"/>
      <c r="QNB134" s="123"/>
      <c r="QNC134" s="123"/>
      <c r="QND134" s="123"/>
      <c r="QNE134" s="123"/>
      <c r="QNF134" s="123"/>
      <c r="QNG134" s="123"/>
      <c r="QNH134" s="123"/>
      <c r="QNI134" s="123"/>
      <c r="QNJ134" s="123"/>
      <c r="QNK134" s="123"/>
      <c r="QNL134" s="123"/>
      <c r="QNM134" s="123"/>
      <c r="QNN134" s="123"/>
      <c r="QNO134" s="123"/>
      <c r="QNP134" s="123"/>
      <c r="QNQ134" s="123"/>
      <c r="QNR134" s="123"/>
      <c r="QNS134" s="123"/>
      <c r="QNT134" s="123"/>
      <c r="QNU134" s="123"/>
      <c r="QNV134" s="123"/>
      <c r="QNW134" s="123"/>
      <c r="QNX134" s="123"/>
      <c r="QNY134" s="123"/>
      <c r="QNZ134" s="123"/>
      <c r="QOA134" s="123"/>
      <c r="QOB134" s="123"/>
      <c r="QOC134" s="123"/>
      <c r="QOD134" s="123"/>
      <c r="QOE134" s="123"/>
      <c r="QOF134" s="123"/>
      <c r="QOG134" s="123"/>
      <c r="QOH134" s="123"/>
      <c r="QOI134" s="123"/>
      <c r="QOJ134" s="123"/>
      <c r="QOK134" s="123"/>
      <c r="QOL134" s="123"/>
      <c r="QOM134" s="123"/>
      <c r="QON134" s="123"/>
      <c r="QOO134" s="123"/>
      <c r="QOP134" s="123"/>
      <c r="QOQ134" s="123"/>
      <c r="QOR134" s="123"/>
      <c r="QOS134" s="123"/>
      <c r="QOT134" s="123"/>
      <c r="QOU134" s="123"/>
      <c r="QOV134" s="123"/>
      <c r="QOW134" s="123"/>
      <c r="QOX134" s="123"/>
      <c r="QOY134" s="123"/>
      <c r="QOZ134" s="123"/>
      <c r="QPA134" s="123"/>
      <c r="QPB134" s="123"/>
      <c r="QPC134" s="123"/>
      <c r="QPD134" s="123"/>
      <c r="QPE134" s="123"/>
      <c r="QPF134" s="123"/>
      <c r="QPG134" s="123"/>
      <c r="QPH134" s="123"/>
      <c r="QPI134" s="123"/>
      <c r="QPJ134" s="123"/>
      <c r="QPK134" s="123"/>
      <c r="QPL134" s="123"/>
      <c r="QPM134" s="123"/>
      <c r="QPN134" s="123"/>
      <c r="QPO134" s="123"/>
      <c r="QPP134" s="123"/>
      <c r="QPQ134" s="123"/>
      <c r="QPR134" s="123"/>
      <c r="QPS134" s="123"/>
      <c r="QPT134" s="123"/>
      <c r="QPU134" s="123"/>
      <c r="QPV134" s="123"/>
      <c r="QPW134" s="123"/>
      <c r="QPX134" s="123"/>
      <c r="QPY134" s="123"/>
      <c r="QPZ134" s="123"/>
      <c r="QQA134" s="123"/>
      <c r="QQB134" s="123"/>
      <c r="QQC134" s="123"/>
      <c r="QQD134" s="123"/>
      <c r="QQE134" s="123"/>
      <c r="QQF134" s="123"/>
      <c r="QQG134" s="123"/>
      <c r="QQH134" s="123"/>
      <c r="QQI134" s="123"/>
      <c r="QQJ134" s="123"/>
      <c r="QQK134" s="123"/>
      <c r="QQL134" s="123"/>
      <c r="QQM134" s="123"/>
      <c r="QQN134" s="123"/>
      <c r="QQO134" s="123"/>
      <c r="QQP134" s="123"/>
      <c r="QQQ134" s="123"/>
      <c r="QQR134" s="123"/>
      <c r="QQS134" s="123"/>
      <c r="QQT134" s="123"/>
      <c r="QQU134" s="123"/>
      <c r="QQV134" s="123"/>
      <c r="QQW134" s="123"/>
      <c r="QQX134" s="123"/>
      <c r="QQY134" s="123"/>
      <c r="QQZ134" s="123"/>
      <c r="QRA134" s="123"/>
      <c r="QRB134" s="123"/>
      <c r="QRC134" s="123"/>
      <c r="QRD134" s="123"/>
      <c r="QRE134" s="123"/>
      <c r="QRF134" s="123"/>
      <c r="QRG134" s="123"/>
      <c r="QRH134" s="123"/>
      <c r="QRI134" s="123"/>
      <c r="QRJ134" s="123"/>
      <c r="QRK134" s="123"/>
      <c r="QRL134" s="123"/>
      <c r="QRM134" s="123"/>
      <c r="QRN134" s="123"/>
      <c r="QRO134" s="123"/>
      <c r="QRP134" s="123"/>
      <c r="QRQ134" s="123"/>
      <c r="QRR134" s="123"/>
      <c r="QRS134" s="123"/>
      <c r="QRT134" s="123"/>
      <c r="QRU134" s="123"/>
      <c r="QRV134" s="123"/>
      <c r="QRW134" s="123"/>
      <c r="QRX134" s="123"/>
      <c r="QRY134" s="123"/>
      <c r="QRZ134" s="123"/>
      <c r="QSA134" s="123"/>
      <c r="QSB134" s="123"/>
      <c r="QSC134" s="123"/>
      <c r="QSD134" s="123"/>
      <c r="QSE134" s="123"/>
      <c r="QSF134" s="123"/>
      <c r="QSG134" s="123"/>
      <c r="QSH134" s="123"/>
      <c r="QSI134" s="123"/>
      <c r="QSJ134" s="123"/>
      <c r="QSK134" s="123"/>
      <c r="QSL134" s="123"/>
      <c r="QSM134" s="123"/>
      <c r="QSN134" s="123"/>
      <c r="QSO134" s="123"/>
      <c r="QSP134" s="123"/>
      <c r="QSQ134" s="123"/>
      <c r="QSR134" s="123"/>
      <c r="QSS134" s="123"/>
      <c r="QST134" s="123"/>
      <c r="QSU134" s="123"/>
      <c r="QSV134" s="123"/>
      <c r="QSW134" s="123"/>
      <c r="QSX134" s="123"/>
      <c r="QSY134" s="123"/>
      <c r="QSZ134" s="123"/>
      <c r="QTA134" s="123"/>
      <c r="QTB134" s="123"/>
      <c r="QTC134" s="123"/>
      <c r="QTD134" s="123"/>
      <c r="QTE134" s="123"/>
      <c r="QTF134" s="123"/>
      <c r="QTG134" s="123"/>
      <c r="QTH134" s="123"/>
      <c r="QTI134" s="123"/>
      <c r="QTJ134" s="123"/>
      <c r="QTK134" s="123"/>
      <c r="QTL134" s="123"/>
      <c r="QTM134" s="123"/>
      <c r="QTN134" s="123"/>
      <c r="QTO134" s="123"/>
      <c r="QTP134" s="123"/>
      <c r="QTQ134" s="123"/>
      <c r="QTR134" s="123"/>
      <c r="QTS134" s="123"/>
      <c r="QTT134" s="123"/>
      <c r="QTU134" s="123"/>
      <c r="QTV134" s="123"/>
      <c r="QTW134" s="123"/>
      <c r="QTX134" s="123"/>
      <c r="QTY134" s="123"/>
      <c r="QTZ134" s="123"/>
      <c r="QUA134" s="123"/>
      <c r="QUB134" s="123"/>
      <c r="QUC134" s="123"/>
      <c r="QUD134" s="123"/>
      <c r="QUE134" s="123"/>
      <c r="QUF134" s="123"/>
      <c r="QUG134" s="123"/>
      <c r="QUH134" s="123"/>
      <c r="QUI134" s="123"/>
      <c r="QUJ134" s="123"/>
      <c r="QUK134" s="123"/>
      <c r="QUL134" s="123"/>
      <c r="QUM134" s="123"/>
      <c r="QUN134" s="123"/>
      <c r="QUO134" s="123"/>
      <c r="QUP134" s="123"/>
      <c r="QUQ134" s="123"/>
      <c r="QUR134" s="123"/>
      <c r="QUS134" s="123"/>
      <c r="QUT134" s="123"/>
      <c r="QUU134" s="123"/>
      <c r="QUV134" s="123"/>
      <c r="QUW134" s="123"/>
      <c r="QUX134" s="123"/>
      <c r="QUY134" s="123"/>
      <c r="QUZ134" s="123"/>
      <c r="QVA134" s="123"/>
      <c r="QVB134" s="123"/>
      <c r="QVC134" s="123"/>
      <c r="QVD134" s="123"/>
      <c r="QVE134" s="123"/>
      <c r="QVF134" s="123"/>
      <c r="QVG134" s="123"/>
      <c r="QVH134" s="123"/>
      <c r="QVI134" s="123"/>
      <c r="QVJ134" s="123"/>
      <c r="QVK134" s="123"/>
      <c r="QVL134" s="123"/>
      <c r="QVM134" s="123"/>
      <c r="QVN134" s="123"/>
      <c r="QVO134" s="123"/>
      <c r="QVP134" s="123"/>
      <c r="QVQ134" s="123"/>
      <c r="QVR134" s="123"/>
      <c r="QVS134" s="123"/>
      <c r="QVT134" s="123"/>
      <c r="QVU134" s="123"/>
      <c r="QVV134" s="123"/>
      <c r="QVW134" s="123"/>
      <c r="QVX134" s="123"/>
      <c r="QVY134" s="123"/>
      <c r="QVZ134" s="123"/>
      <c r="QWA134" s="123"/>
      <c r="QWB134" s="123"/>
      <c r="QWC134" s="123"/>
      <c r="QWD134" s="123"/>
      <c r="QWE134" s="123"/>
      <c r="QWF134" s="123"/>
      <c r="QWG134" s="123"/>
      <c r="QWH134" s="123"/>
      <c r="QWI134" s="123"/>
      <c r="QWJ134" s="123"/>
      <c r="QWK134" s="123"/>
      <c r="QWL134" s="123"/>
      <c r="QWM134" s="123"/>
      <c r="QWN134" s="123"/>
      <c r="QWO134" s="123"/>
      <c r="QWP134" s="123"/>
      <c r="QWQ134" s="123"/>
      <c r="QWR134" s="123"/>
      <c r="QWS134" s="123"/>
      <c r="QWT134" s="123"/>
      <c r="QWU134" s="123"/>
      <c r="QWV134" s="123"/>
      <c r="QWW134" s="123"/>
      <c r="QWX134" s="123"/>
      <c r="QWY134" s="123"/>
      <c r="QWZ134" s="123"/>
      <c r="QXA134" s="123"/>
      <c r="QXB134" s="123"/>
      <c r="QXC134" s="123"/>
      <c r="QXD134" s="123"/>
      <c r="QXE134" s="123"/>
      <c r="QXF134" s="123"/>
      <c r="QXG134" s="123"/>
      <c r="QXH134" s="123"/>
      <c r="QXI134" s="123"/>
      <c r="QXJ134" s="123"/>
      <c r="QXK134" s="123"/>
      <c r="QXL134" s="123"/>
      <c r="QXM134" s="123"/>
      <c r="QXN134" s="123"/>
      <c r="QXO134" s="123"/>
      <c r="QXP134" s="123"/>
      <c r="QXQ134" s="123"/>
      <c r="QXR134" s="123"/>
      <c r="QXS134" s="123"/>
      <c r="QXT134" s="123"/>
      <c r="QXU134" s="123"/>
      <c r="QXV134" s="123"/>
      <c r="QXW134" s="123"/>
      <c r="QXX134" s="123"/>
      <c r="QXY134" s="123"/>
      <c r="QXZ134" s="123"/>
      <c r="QYA134" s="123"/>
      <c r="QYB134" s="123"/>
      <c r="QYC134" s="123"/>
      <c r="QYD134" s="123"/>
      <c r="QYE134" s="123"/>
      <c r="QYF134" s="123"/>
      <c r="QYG134" s="123"/>
      <c r="QYH134" s="123"/>
      <c r="QYI134" s="123"/>
      <c r="QYJ134" s="123"/>
      <c r="QYK134" s="123"/>
      <c r="QYL134" s="123"/>
      <c r="QYM134" s="123"/>
      <c r="QYN134" s="123"/>
      <c r="QYO134" s="123"/>
      <c r="QYP134" s="123"/>
      <c r="QYQ134" s="123"/>
      <c r="QYR134" s="123"/>
      <c r="QYS134" s="123"/>
      <c r="QYT134" s="123"/>
      <c r="QYU134" s="123"/>
      <c r="QYV134" s="123"/>
      <c r="QYW134" s="123"/>
      <c r="QYX134" s="123"/>
      <c r="QYY134" s="123"/>
      <c r="QYZ134" s="123"/>
      <c r="QZA134" s="123"/>
      <c r="QZB134" s="123"/>
      <c r="QZC134" s="123"/>
      <c r="QZD134" s="123"/>
      <c r="QZE134" s="123"/>
      <c r="QZF134" s="123"/>
      <c r="QZG134" s="123"/>
      <c r="QZH134" s="123"/>
      <c r="QZI134" s="123"/>
      <c r="QZJ134" s="123"/>
      <c r="QZK134" s="123"/>
      <c r="QZL134" s="123"/>
      <c r="QZM134" s="123"/>
      <c r="QZN134" s="123"/>
      <c r="QZO134" s="123"/>
      <c r="QZP134" s="123"/>
      <c r="QZQ134" s="123"/>
      <c r="QZR134" s="123"/>
      <c r="QZS134" s="123"/>
      <c r="QZT134" s="123"/>
      <c r="QZU134" s="123"/>
      <c r="QZV134" s="123"/>
      <c r="QZW134" s="123"/>
      <c r="QZX134" s="123"/>
      <c r="QZY134" s="123"/>
      <c r="QZZ134" s="123"/>
      <c r="RAA134" s="123"/>
      <c r="RAB134" s="123"/>
      <c r="RAC134" s="123"/>
      <c r="RAD134" s="123"/>
      <c r="RAE134" s="123"/>
      <c r="RAF134" s="123"/>
      <c r="RAG134" s="123"/>
      <c r="RAH134" s="123"/>
      <c r="RAI134" s="123"/>
      <c r="RAJ134" s="123"/>
      <c r="RAK134" s="123"/>
      <c r="RAL134" s="123"/>
      <c r="RAM134" s="123"/>
      <c r="RAN134" s="123"/>
      <c r="RAO134" s="123"/>
      <c r="RAP134" s="123"/>
      <c r="RAQ134" s="123"/>
      <c r="RAR134" s="123"/>
      <c r="RAS134" s="123"/>
      <c r="RAT134" s="123"/>
      <c r="RAU134" s="123"/>
      <c r="RAV134" s="123"/>
      <c r="RAW134" s="123"/>
      <c r="RAX134" s="123"/>
      <c r="RAY134" s="123"/>
      <c r="RAZ134" s="123"/>
      <c r="RBA134" s="123"/>
      <c r="RBB134" s="123"/>
      <c r="RBC134" s="123"/>
      <c r="RBD134" s="123"/>
      <c r="RBE134" s="123"/>
      <c r="RBF134" s="123"/>
      <c r="RBG134" s="123"/>
      <c r="RBH134" s="123"/>
      <c r="RBI134" s="123"/>
      <c r="RBJ134" s="123"/>
      <c r="RBK134" s="123"/>
      <c r="RBL134" s="123"/>
      <c r="RBM134" s="123"/>
      <c r="RBN134" s="123"/>
      <c r="RBO134" s="123"/>
      <c r="RBP134" s="123"/>
      <c r="RBQ134" s="123"/>
      <c r="RBR134" s="123"/>
      <c r="RBS134" s="123"/>
      <c r="RBT134" s="123"/>
      <c r="RBU134" s="123"/>
      <c r="RBV134" s="123"/>
      <c r="RBW134" s="123"/>
      <c r="RBX134" s="123"/>
      <c r="RBY134" s="123"/>
      <c r="RBZ134" s="123"/>
      <c r="RCA134" s="123"/>
      <c r="RCB134" s="123"/>
      <c r="RCC134" s="123"/>
      <c r="RCD134" s="123"/>
      <c r="RCE134" s="123"/>
      <c r="RCF134" s="123"/>
      <c r="RCG134" s="123"/>
      <c r="RCH134" s="123"/>
      <c r="RCI134" s="123"/>
      <c r="RCJ134" s="123"/>
      <c r="RCK134" s="123"/>
      <c r="RCL134" s="123"/>
      <c r="RCM134" s="123"/>
      <c r="RCN134" s="123"/>
      <c r="RCO134" s="123"/>
      <c r="RCP134" s="123"/>
      <c r="RCQ134" s="123"/>
      <c r="RCR134" s="123"/>
      <c r="RCS134" s="123"/>
      <c r="RCT134" s="123"/>
      <c r="RCU134" s="123"/>
      <c r="RCV134" s="123"/>
      <c r="RCW134" s="123"/>
      <c r="RCX134" s="123"/>
      <c r="RCY134" s="123"/>
      <c r="RCZ134" s="123"/>
      <c r="RDA134" s="123"/>
      <c r="RDB134" s="123"/>
      <c r="RDC134" s="123"/>
      <c r="RDD134" s="123"/>
      <c r="RDE134" s="123"/>
      <c r="RDF134" s="123"/>
      <c r="RDG134" s="123"/>
      <c r="RDH134" s="123"/>
      <c r="RDI134" s="123"/>
      <c r="RDJ134" s="123"/>
      <c r="RDK134" s="123"/>
      <c r="RDL134" s="123"/>
      <c r="RDM134" s="123"/>
      <c r="RDN134" s="123"/>
      <c r="RDO134" s="123"/>
      <c r="RDP134" s="123"/>
      <c r="RDQ134" s="123"/>
      <c r="RDR134" s="123"/>
      <c r="RDS134" s="123"/>
      <c r="RDT134" s="123"/>
      <c r="RDU134" s="123"/>
      <c r="RDV134" s="123"/>
      <c r="RDW134" s="123"/>
      <c r="RDX134" s="123"/>
      <c r="RDY134" s="123"/>
      <c r="RDZ134" s="123"/>
      <c r="REA134" s="123"/>
      <c r="REB134" s="123"/>
      <c r="REC134" s="123"/>
      <c r="RED134" s="123"/>
      <c r="REE134" s="123"/>
      <c r="REF134" s="123"/>
      <c r="REG134" s="123"/>
      <c r="REH134" s="123"/>
      <c r="REI134" s="123"/>
      <c r="REJ134" s="123"/>
      <c r="REK134" s="123"/>
      <c r="REL134" s="123"/>
      <c r="REM134" s="123"/>
      <c r="REN134" s="123"/>
      <c r="REO134" s="123"/>
      <c r="REP134" s="123"/>
      <c r="REQ134" s="123"/>
      <c r="RER134" s="123"/>
      <c r="RES134" s="123"/>
      <c r="RET134" s="123"/>
      <c r="REU134" s="123"/>
      <c r="REV134" s="123"/>
      <c r="REW134" s="123"/>
      <c r="REX134" s="123"/>
      <c r="REY134" s="123"/>
      <c r="REZ134" s="123"/>
      <c r="RFA134" s="123"/>
      <c r="RFB134" s="123"/>
      <c r="RFC134" s="123"/>
      <c r="RFD134" s="123"/>
      <c r="RFE134" s="123"/>
      <c r="RFF134" s="123"/>
      <c r="RFG134" s="123"/>
      <c r="RFH134" s="123"/>
      <c r="RFI134" s="123"/>
      <c r="RFJ134" s="123"/>
      <c r="RFK134" s="123"/>
      <c r="RFL134" s="123"/>
      <c r="RFM134" s="123"/>
      <c r="RFN134" s="123"/>
      <c r="RFO134" s="123"/>
      <c r="RFP134" s="123"/>
      <c r="RFQ134" s="123"/>
      <c r="RFR134" s="123"/>
      <c r="RFS134" s="123"/>
      <c r="RFT134" s="123"/>
      <c r="RFU134" s="123"/>
      <c r="RFV134" s="123"/>
      <c r="RFW134" s="123"/>
      <c r="RFX134" s="123"/>
      <c r="RFY134" s="123"/>
      <c r="RFZ134" s="123"/>
      <c r="RGA134" s="123"/>
      <c r="RGB134" s="123"/>
      <c r="RGC134" s="123"/>
      <c r="RGD134" s="123"/>
      <c r="RGE134" s="123"/>
      <c r="RGF134" s="123"/>
      <c r="RGG134" s="123"/>
      <c r="RGH134" s="123"/>
      <c r="RGI134" s="123"/>
      <c r="RGJ134" s="123"/>
      <c r="RGK134" s="123"/>
      <c r="RGL134" s="123"/>
      <c r="RGM134" s="123"/>
      <c r="RGN134" s="123"/>
      <c r="RGO134" s="123"/>
      <c r="RGP134" s="123"/>
      <c r="RGQ134" s="123"/>
      <c r="RGR134" s="123"/>
      <c r="RGS134" s="123"/>
      <c r="RGT134" s="123"/>
      <c r="RGU134" s="123"/>
      <c r="RGV134" s="123"/>
      <c r="RGW134" s="123"/>
      <c r="RGX134" s="123"/>
      <c r="RGY134" s="123"/>
      <c r="RGZ134" s="123"/>
      <c r="RHA134" s="123"/>
      <c r="RHB134" s="123"/>
      <c r="RHC134" s="123"/>
      <c r="RHD134" s="123"/>
      <c r="RHE134" s="123"/>
      <c r="RHF134" s="123"/>
      <c r="RHG134" s="123"/>
      <c r="RHH134" s="123"/>
      <c r="RHI134" s="123"/>
      <c r="RHJ134" s="123"/>
      <c r="RHK134" s="123"/>
      <c r="RHL134" s="123"/>
      <c r="RHM134" s="123"/>
      <c r="RHN134" s="123"/>
      <c r="RHO134" s="123"/>
      <c r="RHP134" s="123"/>
      <c r="RHQ134" s="123"/>
      <c r="RHR134" s="123"/>
      <c r="RHS134" s="123"/>
      <c r="RHT134" s="123"/>
      <c r="RHU134" s="123"/>
      <c r="RHV134" s="123"/>
      <c r="RHW134" s="123"/>
      <c r="RHX134" s="123"/>
      <c r="RHY134" s="123"/>
      <c r="RHZ134" s="123"/>
      <c r="RIA134" s="123"/>
      <c r="RIB134" s="123"/>
      <c r="RIC134" s="123"/>
      <c r="RID134" s="123"/>
      <c r="RIE134" s="123"/>
      <c r="RIF134" s="123"/>
      <c r="RIG134" s="123"/>
      <c r="RIH134" s="123"/>
      <c r="RII134" s="123"/>
      <c r="RIJ134" s="123"/>
      <c r="RIK134" s="123"/>
      <c r="RIL134" s="123"/>
      <c r="RIM134" s="123"/>
      <c r="RIN134" s="123"/>
      <c r="RIO134" s="123"/>
      <c r="RIP134" s="123"/>
      <c r="RIQ134" s="123"/>
      <c r="RIR134" s="123"/>
      <c r="RIS134" s="123"/>
      <c r="RIT134" s="123"/>
      <c r="RIU134" s="123"/>
      <c r="RIV134" s="123"/>
      <c r="RIW134" s="123"/>
      <c r="RIX134" s="123"/>
      <c r="RIY134" s="123"/>
      <c r="RIZ134" s="123"/>
      <c r="RJA134" s="123"/>
      <c r="RJB134" s="123"/>
      <c r="RJC134" s="123"/>
      <c r="RJD134" s="123"/>
      <c r="RJE134" s="123"/>
      <c r="RJF134" s="123"/>
      <c r="RJG134" s="123"/>
      <c r="RJH134" s="123"/>
      <c r="RJI134" s="123"/>
      <c r="RJJ134" s="123"/>
      <c r="RJK134" s="123"/>
      <c r="RJL134" s="123"/>
      <c r="RJM134" s="123"/>
      <c r="RJN134" s="123"/>
      <c r="RJO134" s="123"/>
      <c r="RJP134" s="123"/>
      <c r="RJQ134" s="123"/>
      <c r="RJR134" s="123"/>
      <c r="RJS134" s="123"/>
      <c r="RJT134" s="123"/>
      <c r="RJU134" s="123"/>
      <c r="RJV134" s="123"/>
      <c r="RJW134" s="123"/>
      <c r="RJX134" s="123"/>
      <c r="RJY134" s="123"/>
      <c r="RJZ134" s="123"/>
      <c r="RKA134" s="123"/>
      <c r="RKB134" s="123"/>
      <c r="RKC134" s="123"/>
      <c r="RKD134" s="123"/>
      <c r="RKE134" s="123"/>
      <c r="RKF134" s="123"/>
      <c r="RKG134" s="123"/>
      <c r="RKH134" s="123"/>
      <c r="RKI134" s="123"/>
      <c r="RKJ134" s="123"/>
      <c r="RKK134" s="123"/>
      <c r="RKL134" s="123"/>
      <c r="RKM134" s="123"/>
      <c r="RKN134" s="123"/>
      <c r="RKO134" s="123"/>
      <c r="RKP134" s="123"/>
      <c r="RKQ134" s="123"/>
      <c r="RKR134" s="123"/>
      <c r="RKS134" s="123"/>
      <c r="RKT134" s="123"/>
      <c r="RKU134" s="123"/>
      <c r="RKV134" s="123"/>
      <c r="RKW134" s="123"/>
      <c r="RKX134" s="123"/>
      <c r="RKY134" s="123"/>
      <c r="RKZ134" s="123"/>
      <c r="RLA134" s="123"/>
      <c r="RLB134" s="123"/>
      <c r="RLC134" s="123"/>
      <c r="RLD134" s="123"/>
      <c r="RLE134" s="123"/>
      <c r="RLF134" s="123"/>
      <c r="RLG134" s="123"/>
      <c r="RLH134" s="123"/>
      <c r="RLI134" s="123"/>
      <c r="RLJ134" s="123"/>
      <c r="RLK134" s="123"/>
      <c r="RLL134" s="123"/>
      <c r="RLM134" s="123"/>
      <c r="RLN134" s="123"/>
      <c r="RLO134" s="123"/>
      <c r="RLP134" s="123"/>
      <c r="RLQ134" s="123"/>
      <c r="RLR134" s="123"/>
      <c r="RLS134" s="123"/>
      <c r="RLT134" s="123"/>
      <c r="RLU134" s="123"/>
      <c r="RLV134" s="123"/>
      <c r="RLW134" s="123"/>
      <c r="RLX134" s="123"/>
      <c r="RLY134" s="123"/>
      <c r="RLZ134" s="123"/>
      <c r="RMA134" s="123"/>
      <c r="RMB134" s="123"/>
      <c r="RMC134" s="123"/>
      <c r="RMD134" s="123"/>
      <c r="RME134" s="123"/>
      <c r="RMF134" s="123"/>
      <c r="RMG134" s="123"/>
      <c r="RMH134" s="123"/>
      <c r="RMI134" s="123"/>
      <c r="RMJ134" s="123"/>
      <c r="RMK134" s="123"/>
      <c r="RML134" s="123"/>
      <c r="RMM134" s="123"/>
      <c r="RMN134" s="123"/>
      <c r="RMO134" s="123"/>
      <c r="RMP134" s="123"/>
      <c r="RMQ134" s="123"/>
      <c r="RMR134" s="123"/>
      <c r="RMS134" s="123"/>
      <c r="RMT134" s="123"/>
      <c r="RMU134" s="123"/>
      <c r="RMV134" s="123"/>
      <c r="RMW134" s="123"/>
      <c r="RMX134" s="123"/>
      <c r="RMY134" s="123"/>
      <c r="RMZ134" s="123"/>
      <c r="RNA134" s="123"/>
      <c r="RNB134" s="123"/>
      <c r="RNC134" s="123"/>
      <c r="RND134" s="123"/>
      <c r="RNE134" s="123"/>
      <c r="RNF134" s="123"/>
      <c r="RNG134" s="123"/>
      <c r="RNH134" s="123"/>
      <c r="RNI134" s="123"/>
      <c r="RNJ134" s="123"/>
      <c r="RNK134" s="123"/>
      <c r="RNL134" s="123"/>
      <c r="RNM134" s="123"/>
      <c r="RNN134" s="123"/>
      <c r="RNO134" s="123"/>
      <c r="RNP134" s="123"/>
      <c r="RNQ134" s="123"/>
      <c r="RNR134" s="123"/>
      <c r="RNS134" s="123"/>
      <c r="RNT134" s="123"/>
      <c r="RNU134" s="123"/>
      <c r="RNV134" s="123"/>
      <c r="RNW134" s="123"/>
      <c r="RNX134" s="123"/>
      <c r="RNY134" s="123"/>
      <c r="RNZ134" s="123"/>
      <c r="ROA134" s="123"/>
      <c r="ROB134" s="123"/>
      <c r="ROC134" s="123"/>
      <c r="ROD134" s="123"/>
      <c r="ROE134" s="123"/>
      <c r="ROF134" s="123"/>
      <c r="ROG134" s="123"/>
      <c r="ROH134" s="123"/>
      <c r="ROI134" s="123"/>
      <c r="ROJ134" s="123"/>
      <c r="ROK134" s="123"/>
      <c r="ROL134" s="123"/>
      <c r="ROM134" s="123"/>
      <c r="RON134" s="123"/>
      <c r="ROO134" s="123"/>
      <c r="ROP134" s="123"/>
      <c r="ROQ134" s="123"/>
      <c r="ROR134" s="123"/>
      <c r="ROS134" s="123"/>
      <c r="ROT134" s="123"/>
      <c r="ROU134" s="123"/>
      <c r="ROV134" s="123"/>
      <c r="ROW134" s="123"/>
      <c r="ROX134" s="123"/>
      <c r="ROY134" s="123"/>
      <c r="ROZ134" s="123"/>
      <c r="RPA134" s="123"/>
      <c r="RPB134" s="123"/>
      <c r="RPC134" s="123"/>
      <c r="RPD134" s="123"/>
      <c r="RPE134" s="123"/>
      <c r="RPF134" s="123"/>
      <c r="RPG134" s="123"/>
      <c r="RPH134" s="123"/>
      <c r="RPI134" s="123"/>
      <c r="RPJ134" s="123"/>
      <c r="RPK134" s="123"/>
      <c r="RPL134" s="123"/>
      <c r="RPM134" s="123"/>
      <c r="RPN134" s="123"/>
      <c r="RPO134" s="123"/>
      <c r="RPP134" s="123"/>
      <c r="RPQ134" s="123"/>
      <c r="RPR134" s="123"/>
      <c r="RPS134" s="123"/>
      <c r="RPT134" s="123"/>
      <c r="RPU134" s="123"/>
      <c r="RPV134" s="123"/>
      <c r="RPW134" s="123"/>
      <c r="RPX134" s="123"/>
      <c r="RPY134" s="123"/>
      <c r="RPZ134" s="123"/>
      <c r="RQA134" s="123"/>
      <c r="RQB134" s="123"/>
      <c r="RQC134" s="123"/>
      <c r="RQD134" s="123"/>
      <c r="RQE134" s="123"/>
      <c r="RQF134" s="123"/>
      <c r="RQG134" s="123"/>
      <c r="RQH134" s="123"/>
      <c r="RQI134" s="123"/>
      <c r="RQJ134" s="123"/>
      <c r="RQK134" s="123"/>
      <c r="RQL134" s="123"/>
      <c r="RQM134" s="123"/>
      <c r="RQN134" s="123"/>
      <c r="RQO134" s="123"/>
      <c r="RQP134" s="123"/>
      <c r="RQQ134" s="123"/>
      <c r="RQR134" s="123"/>
      <c r="RQS134" s="123"/>
      <c r="RQT134" s="123"/>
      <c r="RQU134" s="123"/>
      <c r="RQV134" s="123"/>
      <c r="RQW134" s="123"/>
      <c r="RQX134" s="123"/>
      <c r="RQY134" s="123"/>
      <c r="RQZ134" s="123"/>
      <c r="RRA134" s="123"/>
      <c r="RRB134" s="123"/>
      <c r="RRC134" s="123"/>
      <c r="RRD134" s="123"/>
      <c r="RRE134" s="123"/>
      <c r="RRF134" s="123"/>
      <c r="RRG134" s="123"/>
      <c r="RRH134" s="123"/>
      <c r="RRI134" s="123"/>
      <c r="RRJ134" s="123"/>
      <c r="RRK134" s="123"/>
      <c r="RRL134" s="123"/>
      <c r="RRM134" s="123"/>
      <c r="RRN134" s="123"/>
      <c r="RRO134" s="123"/>
      <c r="RRP134" s="123"/>
      <c r="RRQ134" s="123"/>
      <c r="RRR134" s="123"/>
      <c r="RRS134" s="123"/>
      <c r="RRT134" s="123"/>
      <c r="RRU134" s="123"/>
      <c r="RRV134" s="123"/>
      <c r="RRW134" s="123"/>
      <c r="RRX134" s="123"/>
      <c r="RRY134" s="123"/>
      <c r="RRZ134" s="123"/>
      <c r="RSA134" s="123"/>
      <c r="RSB134" s="123"/>
      <c r="RSC134" s="123"/>
      <c r="RSD134" s="123"/>
      <c r="RSE134" s="123"/>
      <c r="RSF134" s="123"/>
      <c r="RSG134" s="123"/>
      <c r="RSH134" s="123"/>
      <c r="RSI134" s="123"/>
      <c r="RSJ134" s="123"/>
      <c r="RSK134" s="123"/>
      <c r="RSL134" s="123"/>
      <c r="RSM134" s="123"/>
      <c r="RSN134" s="123"/>
      <c r="RSO134" s="123"/>
      <c r="RSP134" s="123"/>
      <c r="RSQ134" s="123"/>
      <c r="RSR134" s="123"/>
      <c r="RSS134" s="123"/>
      <c r="RST134" s="123"/>
      <c r="RSU134" s="123"/>
      <c r="RSV134" s="123"/>
      <c r="RSW134" s="123"/>
      <c r="RSX134" s="123"/>
      <c r="RSY134" s="123"/>
      <c r="RSZ134" s="123"/>
      <c r="RTA134" s="123"/>
      <c r="RTB134" s="123"/>
      <c r="RTC134" s="123"/>
      <c r="RTD134" s="123"/>
      <c r="RTE134" s="123"/>
      <c r="RTF134" s="123"/>
      <c r="RTG134" s="123"/>
      <c r="RTH134" s="123"/>
      <c r="RTI134" s="123"/>
      <c r="RTJ134" s="123"/>
      <c r="RTK134" s="123"/>
      <c r="RTL134" s="123"/>
      <c r="RTM134" s="123"/>
      <c r="RTN134" s="123"/>
      <c r="RTO134" s="123"/>
      <c r="RTP134" s="123"/>
      <c r="RTQ134" s="123"/>
      <c r="RTR134" s="123"/>
      <c r="RTS134" s="123"/>
      <c r="RTT134" s="123"/>
      <c r="RTU134" s="123"/>
      <c r="RTV134" s="123"/>
      <c r="RTW134" s="123"/>
      <c r="RTX134" s="123"/>
      <c r="RTY134" s="123"/>
      <c r="RTZ134" s="123"/>
      <c r="RUA134" s="123"/>
      <c r="RUB134" s="123"/>
      <c r="RUC134" s="123"/>
      <c r="RUD134" s="123"/>
      <c r="RUE134" s="123"/>
      <c r="RUF134" s="123"/>
      <c r="RUG134" s="123"/>
      <c r="RUH134" s="123"/>
      <c r="RUI134" s="123"/>
      <c r="RUJ134" s="123"/>
      <c r="RUK134" s="123"/>
      <c r="RUL134" s="123"/>
      <c r="RUM134" s="123"/>
      <c r="RUN134" s="123"/>
      <c r="RUO134" s="123"/>
      <c r="RUP134" s="123"/>
      <c r="RUQ134" s="123"/>
      <c r="RUR134" s="123"/>
      <c r="RUS134" s="123"/>
      <c r="RUT134" s="123"/>
      <c r="RUU134" s="123"/>
      <c r="RUV134" s="123"/>
      <c r="RUW134" s="123"/>
      <c r="RUX134" s="123"/>
      <c r="RUY134" s="123"/>
      <c r="RUZ134" s="123"/>
      <c r="RVA134" s="123"/>
      <c r="RVB134" s="123"/>
      <c r="RVC134" s="123"/>
      <c r="RVD134" s="123"/>
      <c r="RVE134" s="123"/>
      <c r="RVF134" s="123"/>
      <c r="RVG134" s="123"/>
      <c r="RVH134" s="123"/>
      <c r="RVI134" s="123"/>
      <c r="RVJ134" s="123"/>
      <c r="RVK134" s="123"/>
      <c r="RVL134" s="123"/>
      <c r="RVM134" s="123"/>
      <c r="RVN134" s="123"/>
      <c r="RVO134" s="123"/>
      <c r="RVP134" s="123"/>
      <c r="RVQ134" s="123"/>
      <c r="RVR134" s="123"/>
      <c r="RVS134" s="123"/>
      <c r="RVT134" s="123"/>
      <c r="RVU134" s="123"/>
      <c r="RVV134" s="123"/>
      <c r="RVW134" s="123"/>
      <c r="RVX134" s="123"/>
      <c r="RVY134" s="123"/>
      <c r="RVZ134" s="123"/>
      <c r="RWA134" s="123"/>
      <c r="RWB134" s="123"/>
      <c r="RWC134" s="123"/>
      <c r="RWD134" s="123"/>
      <c r="RWE134" s="123"/>
      <c r="RWF134" s="123"/>
      <c r="RWG134" s="123"/>
      <c r="RWH134" s="123"/>
      <c r="RWI134" s="123"/>
      <c r="RWJ134" s="123"/>
      <c r="RWK134" s="123"/>
      <c r="RWL134" s="123"/>
      <c r="RWM134" s="123"/>
      <c r="RWN134" s="123"/>
      <c r="RWO134" s="123"/>
      <c r="RWP134" s="123"/>
      <c r="RWQ134" s="123"/>
      <c r="RWR134" s="123"/>
      <c r="RWS134" s="123"/>
      <c r="RWT134" s="123"/>
      <c r="RWU134" s="123"/>
      <c r="RWV134" s="123"/>
      <c r="RWW134" s="123"/>
      <c r="RWX134" s="123"/>
      <c r="RWY134" s="123"/>
      <c r="RWZ134" s="123"/>
      <c r="RXA134" s="123"/>
      <c r="RXB134" s="123"/>
      <c r="RXC134" s="123"/>
      <c r="RXD134" s="123"/>
      <c r="RXE134" s="123"/>
      <c r="RXF134" s="123"/>
      <c r="RXG134" s="123"/>
      <c r="RXH134" s="123"/>
      <c r="RXI134" s="123"/>
      <c r="RXJ134" s="123"/>
      <c r="RXK134" s="123"/>
      <c r="RXL134" s="123"/>
      <c r="RXM134" s="123"/>
      <c r="RXN134" s="123"/>
      <c r="RXO134" s="123"/>
      <c r="RXP134" s="123"/>
      <c r="RXQ134" s="123"/>
      <c r="RXR134" s="123"/>
      <c r="RXS134" s="123"/>
      <c r="RXT134" s="123"/>
      <c r="RXU134" s="123"/>
      <c r="RXV134" s="123"/>
      <c r="RXW134" s="123"/>
      <c r="RXX134" s="123"/>
      <c r="RXY134" s="123"/>
      <c r="RXZ134" s="123"/>
      <c r="RYA134" s="123"/>
      <c r="RYB134" s="123"/>
      <c r="RYC134" s="123"/>
      <c r="RYD134" s="123"/>
      <c r="RYE134" s="123"/>
      <c r="RYF134" s="123"/>
      <c r="RYG134" s="123"/>
      <c r="RYH134" s="123"/>
      <c r="RYI134" s="123"/>
      <c r="RYJ134" s="123"/>
      <c r="RYK134" s="123"/>
      <c r="RYL134" s="123"/>
      <c r="RYM134" s="123"/>
      <c r="RYN134" s="123"/>
      <c r="RYO134" s="123"/>
      <c r="RYP134" s="123"/>
      <c r="RYQ134" s="123"/>
      <c r="RYR134" s="123"/>
      <c r="RYS134" s="123"/>
      <c r="RYT134" s="123"/>
      <c r="RYU134" s="123"/>
      <c r="RYV134" s="123"/>
      <c r="RYW134" s="123"/>
      <c r="RYX134" s="123"/>
      <c r="RYY134" s="123"/>
      <c r="RYZ134" s="123"/>
      <c r="RZA134" s="123"/>
      <c r="RZB134" s="123"/>
      <c r="RZC134" s="123"/>
      <c r="RZD134" s="123"/>
      <c r="RZE134" s="123"/>
      <c r="RZF134" s="123"/>
      <c r="RZG134" s="123"/>
      <c r="RZH134" s="123"/>
      <c r="RZI134" s="123"/>
      <c r="RZJ134" s="123"/>
      <c r="RZK134" s="123"/>
      <c r="RZL134" s="123"/>
      <c r="RZM134" s="123"/>
      <c r="RZN134" s="123"/>
      <c r="RZO134" s="123"/>
      <c r="RZP134" s="123"/>
      <c r="RZQ134" s="123"/>
      <c r="RZR134" s="123"/>
      <c r="RZS134" s="123"/>
      <c r="RZT134" s="123"/>
      <c r="RZU134" s="123"/>
      <c r="RZV134" s="123"/>
      <c r="RZW134" s="123"/>
      <c r="RZX134" s="123"/>
      <c r="RZY134" s="123"/>
      <c r="RZZ134" s="123"/>
      <c r="SAA134" s="123"/>
      <c r="SAB134" s="123"/>
      <c r="SAC134" s="123"/>
      <c r="SAD134" s="123"/>
      <c r="SAE134" s="123"/>
      <c r="SAF134" s="123"/>
      <c r="SAG134" s="123"/>
      <c r="SAH134" s="123"/>
      <c r="SAI134" s="123"/>
      <c r="SAJ134" s="123"/>
      <c r="SAK134" s="123"/>
      <c r="SAL134" s="123"/>
      <c r="SAM134" s="123"/>
      <c r="SAN134" s="123"/>
      <c r="SAO134" s="123"/>
      <c r="SAP134" s="123"/>
      <c r="SAQ134" s="123"/>
      <c r="SAR134" s="123"/>
      <c r="SAS134" s="123"/>
      <c r="SAT134" s="123"/>
      <c r="SAU134" s="123"/>
      <c r="SAV134" s="123"/>
      <c r="SAW134" s="123"/>
      <c r="SAX134" s="123"/>
      <c r="SAY134" s="123"/>
      <c r="SAZ134" s="123"/>
      <c r="SBA134" s="123"/>
      <c r="SBB134" s="123"/>
      <c r="SBC134" s="123"/>
      <c r="SBD134" s="123"/>
      <c r="SBE134" s="123"/>
      <c r="SBF134" s="123"/>
      <c r="SBG134" s="123"/>
      <c r="SBH134" s="123"/>
      <c r="SBI134" s="123"/>
      <c r="SBJ134" s="123"/>
      <c r="SBK134" s="123"/>
      <c r="SBL134" s="123"/>
      <c r="SBM134" s="123"/>
      <c r="SBN134" s="123"/>
      <c r="SBO134" s="123"/>
      <c r="SBP134" s="123"/>
      <c r="SBQ134" s="123"/>
      <c r="SBR134" s="123"/>
      <c r="SBS134" s="123"/>
      <c r="SBT134" s="123"/>
      <c r="SBU134" s="123"/>
      <c r="SBV134" s="123"/>
      <c r="SBW134" s="123"/>
      <c r="SBX134" s="123"/>
      <c r="SBY134" s="123"/>
      <c r="SBZ134" s="123"/>
      <c r="SCA134" s="123"/>
      <c r="SCB134" s="123"/>
      <c r="SCC134" s="123"/>
      <c r="SCD134" s="123"/>
      <c r="SCE134" s="123"/>
      <c r="SCF134" s="123"/>
      <c r="SCG134" s="123"/>
      <c r="SCH134" s="123"/>
      <c r="SCI134" s="123"/>
      <c r="SCJ134" s="123"/>
      <c r="SCK134" s="123"/>
      <c r="SCL134" s="123"/>
      <c r="SCM134" s="123"/>
      <c r="SCN134" s="123"/>
      <c r="SCO134" s="123"/>
      <c r="SCP134" s="123"/>
      <c r="SCQ134" s="123"/>
      <c r="SCR134" s="123"/>
      <c r="SCS134" s="123"/>
      <c r="SCT134" s="123"/>
      <c r="SCU134" s="123"/>
      <c r="SCV134" s="123"/>
      <c r="SCW134" s="123"/>
      <c r="SCX134" s="123"/>
      <c r="SCY134" s="123"/>
      <c r="SCZ134" s="123"/>
      <c r="SDA134" s="123"/>
      <c r="SDB134" s="123"/>
      <c r="SDC134" s="123"/>
      <c r="SDD134" s="123"/>
      <c r="SDE134" s="123"/>
      <c r="SDF134" s="123"/>
      <c r="SDG134" s="123"/>
      <c r="SDH134" s="123"/>
      <c r="SDI134" s="123"/>
      <c r="SDJ134" s="123"/>
      <c r="SDK134" s="123"/>
      <c r="SDL134" s="123"/>
      <c r="SDM134" s="123"/>
      <c r="SDN134" s="123"/>
      <c r="SDO134" s="123"/>
      <c r="SDP134" s="123"/>
      <c r="SDQ134" s="123"/>
      <c r="SDR134" s="123"/>
      <c r="SDS134" s="123"/>
      <c r="SDT134" s="123"/>
      <c r="SDU134" s="123"/>
      <c r="SDV134" s="123"/>
      <c r="SDW134" s="123"/>
      <c r="SDX134" s="123"/>
      <c r="SDY134" s="123"/>
      <c r="SDZ134" s="123"/>
      <c r="SEA134" s="123"/>
      <c r="SEB134" s="123"/>
      <c r="SEC134" s="123"/>
      <c r="SED134" s="123"/>
      <c r="SEE134" s="123"/>
      <c r="SEF134" s="123"/>
      <c r="SEG134" s="123"/>
      <c r="SEH134" s="123"/>
      <c r="SEI134" s="123"/>
      <c r="SEJ134" s="123"/>
      <c r="SEK134" s="123"/>
      <c r="SEL134" s="123"/>
      <c r="SEM134" s="123"/>
      <c r="SEN134" s="123"/>
      <c r="SEO134" s="123"/>
      <c r="SEP134" s="123"/>
      <c r="SEQ134" s="123"/>
      <c r="SER134" s="123"/>
      <c r="SES134" s="123"/>
      <c r="SET134" s="123"/>
      <c r="SEU134" s="123"/>
      <c r="SEV134" s="123"/>
      <c r="SEW134" s="123"/>
      <c r="SEX134" s="123"/>
      <c r="SEY134" s="123"/>
      <c r="SEZ134" s="123"/>
      <c r="SFA134" s="123"/>
      <c r="SFB134" s="123"/>
      <c r="SFC134" s="123"/>
      <c r="SFD134" s="123"/>
      <c r="SFE134" s="123"/>
      <c r="SFF134" s="123"/>
      <c r="SFG134" s="123"/>
      <c r="SFH134" s="123"/>
      <c r="SFI134" s="123"/>
      <c r="SFJ134" s="123"/>
      <c r="SFK134" s="123"/>
      <c r="SFL134" s="123"/>
      <c r="SFM134" s="123"/>
      <c r="SFN134" s="123"/>
      <c r="SFO134" s="123"/>
      <c r="SFP134" s="123"/>
      <c r="SFQ134" s="123"/>
      <c r="SFR134" s="123"/>
      <c r="SFS134" s="123"/>
      <c r="SFT134" s="123"/>
      <c r="SFU134" s="123"/>
      <c r="SFV134" s="123"/>
      <c r="SFW134" s="123"/>
      <c r="SFX134" s="123"/>
      <c r="SFY134" s="123"/>
      <c r="SFZ134" s="123"/>
      <c r="SGA134" s="123"/>
      <c r="SGB134" s="123"/>
      <c r="SGC134" s="123"/>
      <c r="SGD134" s="123"/>
      <c r="SGE134" s="123"/>
      <c r="SGF134" s="123"/>
      <c r="SGG134" s="123"/>
      <c r="SGH134" s="123"/>
      <c r="SGI134" s="123"/>
      <c r="SGJ134" s="123"/>
      <c r="SGK134" s="123"/>
      <c r="SGL134" s="123"/>
      <c r="SGM134" s="123"/>
      <c r="SGN134" s="123"/>
      <c r="SGO134" s="123"/>
      <c r="SGP134" s="123"/>
      <c r="SGQ134" s="123"/>
      <c r="SGR134" s="123"/>
      <c r="SGS134" s="123"/>
      <c r="SGT134" s="123"/>
      <c r="SGU134" s="123"/>
      <c r="SGV134" s="123"/>
      <c r="SGW134" s="123"/>
      <c r="SGX134" s="123"/>
      <c r="SGY134" s="123"/>
      <c r="SGZ134" s="123"/>
      <c r="SHA134" s="123"/>
      <c r="SHB134" s="123"/>
      <c r="SHC134" s="123"/>
      <c r="SHD134" s="123"/>
      <c r="SHE134" s="123"/>
      <c r="SHF134" s="123"/>
      <c r="SHG134" s="123"/>
      <c r="SHH134" s="123"/>
      <c r="SHI134" s="123"/>
      <c r="SHJ134" s="123"/>
      <c r="SHK134" s="123"/>
      <c r="SHL134" s="123"/>
      <c r="SHM134" s="123"/>
      <c r="SHN134" s="123"/>
      <c r="SHO134" s="123"/>
      <c r="SHP134" s="123"/>
      <c r="SHQ134" s="123"/>
      <c r="SHR134" s="123"/>
      <c r="SHS134" s="123"/>
      <c r="SHT134" s="123"/>
      <c r="SHU134" s="123"/>
      <c r="SHV134" s="123"/>
      <c r="SHW134" s="123"/>
      <c r="SHX134" s="123"/>
      <c r="SHY134" s="123"/>
      <c r="SHZ134" s="123"/>
      <c r="SIA134" s="123"/>
      <c r="SIB134" s="123"/>
      <c r="SIC134" s="123"/>
      <c r="SID134" s="123"/>
      <c r="SIE134" s="123"/>
      <c r="SIF134" s="123"/>
      <c r="SIG134" s="123"/>
      <c r="SIH134" s="123"/>
      <c r="SII134" s="123"/>
      <c r="SIJ134" s="123"/>
      <c r="SIK134" s="123"/>
      <c r="SIL134" s="123"/>
      <c r="SIM134" s="123"/>
      <c r="SIN134" s="123"/>
      <c r="SIO134" s="123"/>
      <c r="SIP134" s="123"/>
      <c r="SIQ134" s="123"/>
      <c r="SIR134" s="123"/>
      <c r="SIS134" s="123"/>
      <c r="SIT134" s="123"/>
      <c r="SIU134" s="123"/>
      <c r="SIV134" s="123"/>
      <c r="SIW134" s="123"/>
      <c r="SIX134" s="123"/>
      <c r="SIY134" s="123"/>
      <c r="SIZ134" s="123"/>
      <c r="SJA134" s="123"/>
      <c r="SJB134" s="123"/>
      <c r="SJC134" s="123"/>
      <c r="SJD134" s="123"/>
      <c r="SJE134" s="123"/>
      <c r="SJF134" s="123"/>
      <c r="SJG134" s="123"/>
      <c r="SJH134" s="123"/>
      <c r="SJI134" s="123"/>
      <c r="SJJ134" s="123"/>
      <c r="SJK134" s="123"/>
      <c r="SJL134" s="123"/>
      <c r="SJM134" s="123"/>
      <c r="SJN134" s="123"/>
      <c r="SJO134" s="123"/>
      <c r="SJP134" s="123"/>
      <c r="SJQ134" s="123"/>
      <c r="SJR134" s="123"/>
      <c r="SJS134" s="123"/>
      <c r="SJT134" s="123"/>
      <c r="SJU134" s="123"/>
      <c r="SJV134" s="123"/>
      <c r="SJW134" s="123"/>
      <c r="SJX134" s="123"/>
      <c r="SJY134" s="123"/>
      <c r="SJZ134" s="123"/>
      <c r="SKA134" s="123"/>
      <c r="SKB134" s="123"/>
      <c r="SKC134" s="123"/>
      <c r="SKD134" s="123"/>
      <c r="SKE134" s="123"/>
      <c r="SKF134" s="123"/>
      <c r="SKG134" s="123"/>
      <c r="SKH134" s="123"/>
      <c r="SKI134" s="123"/>
      <c r="SKJ134" s="123"/>
      <c r="SKK134" s="123"/>
      <c r="SKL134" s="123"/>
      <c r="SKM134" s="123"/>
      <c r="SKN134" s="123"/>
      <c r="SKO134" s="123"/>
      <c r="SKP134" s="123"/>
      <c r="SKQ134" s="123"/>
      <c r="SKR134" s="123"/>
      <c r="SKS134" s="123"/>
      <c r="SKT134" s="123"/>
      <c r="SKU134" s="123"/>
      <c r="SKV134" s="123"/>
      <c r="SKW134" s="123"/>
      <c r="SKX134" s="123"/>
      <c r="SKY134" s="123"/>
      <c r="SKZ134" s="123"/>
      <c r="SLA134" s="123"/>
      <c r="SLB134" s="123"/>
      <c r="SLC134" s="123"/>
      <c r="SLD134" s="123"/>
      <c r="SLE134" s="123"/>
      <c r="SLF134" s="123"/>
      <c r="SLG134" s="123"/>
      <c r="SLH134" s="123"/>
      <c r="SLI134" s="123"/>
      <c r="SLJ134" s="123"/>
      <c r="SLK134" s="123"/>
      <c r="SLL134" s="123"/>
      <c r="SLM134" s="123"/>
      <c r="SLN134" s="123"/>
      <c r="SLO134" s="123"/>
      <c r="SLP134" s="123"/>
      <c r="SLQ134" s="123"/>
      <c r="SLR134" s="123"/>
      <c r="SLS134" s="123"/>
      <c r="SLT134" s="123"/>
      <c r="SLU134" s="123"/>
      <c r="SLV134" s="123"/>
      <c r="SLW134" s="123"/>
      <c r="SLX134" s="123"/>
      <c r="SLY134" s="123"/>
      <c r="SLZ134" s="123"/>
      <c r="SMA134" s="123"/>
      <c r="SMB134" s="123"/>
      <c r="SMC134" s="123"/>
      <c r="SMD134" s="123"/>
      <c r="SME134" s="123"/>
      <c r="SMF134" s="123"/>
      <c r="SMG134" s="123"/>
      <c r="SMH134" s="123"/>
      <c r="SMI134" s="123"/>
      <c r="SMJ134" s="123"/>
      <c r="SMK134" s="123"/>
      <c r="SML134" s="123"/>
      <c r="SMM134" s="123"/>
      <c r="SMN134" s="123"/>
      <c r="SMO134" s="123"/>
      <c r="SMP134" s="123"/>
      <c r="SMQ134" s="123"/>
      <c r="SMR134" s="123"/>
      <c r="SMS134" s="123"/>
      <c r="SMT134" s="123"/>
      <c r="SMU134" s="123"/>
      <c r="SMV134" s="123"/>
      <c r="SMW134" s="123"/>
      <c r="SMX134" s="123"/>
      <c r="SMY134" s="123"/>
      <c r="SMZ134" s="123"/>
      <c r="SNA134" s="123"/>
      <c r="SNB134" s="123"/>
      <c r="SNC134" s="123"/>
      <c r="SND134" s="123"/>
      <c r="SNE134" s="123"/>
      <c r="SNF134" s="123"/>
      <c r="SNG134" s="123"/>
      <c r="SNH134" s="123"/>
      <c r="SNI134" s="123"/>
      <c r="SNJ134" s="123"/>
      <c r="SNK134" s="123"/>
      <c r="SNL134" s="123"/>
      <c r="SNM134" s="123"/>
      <c r="SNN134" s="123"/>
      <c r="SNO134" s="123"/>
      <c r="SNP134" s="123"/>
      <c r="SNQ134" s="123"/>
      <c r="SNR134" s="123"/>
      <c r="SNS134" s="123"/>
      <c r="SNT134" s="123"/>
      <c r="SNU134" s="123"/>
      <c r="SNV134" s="123"/>
      <c r="SNW134" s="123"/>
      <c r="SNX134" s="123"/>
      <c r="SNY134" s="123"/>
      <c r="SNZ134" s="123"/>
      <c r="SOA134" s="123"/>
      <c r="SOB134" s="123"/>
      <c r="SOC134" s="123"/>
      <c r="SOD134" s="123"/>
      <c r="SOE134" s="123"/>
      <c r="SOF134" s="123"/>
      <c r="SOG134" s="123"/>
      <c r="SOH134" s="123"/>
      <c r="SOI134" s="123"/>
      <c r="SOJ134" s="123"/>
      <c r="SOK134" s="123"/>
      <c r="SOL134" s="123"/>
      <c r="SOM134" s="123"/>
      <c r="SON134" s="123"/>
      <c r="SOO134" s="123"/>
      <c r="SOP134" s="123"/>
      <c r="SOQ134" s="123"/>
      <c r="SOR134" s="123"/>
      <c r="SOS134" s="123"/>
      <c r="SOT134" s="123"/>
      <c r="SOU134" s="123"/>
      <c r="SOV134" s="123"/>
      <c r="SOW134" s="123"/>
      <c r="SOX134" s="123"/>
      <c r="SOY134" s="123"/>
      <c r="SOZ134" s="123"/>
      <c r="SPA134" s="123"/>
      <c r="SPB134" s="123"/>
      <c r="SPC134" s="123"/>
      <c r="SPD134" s="123"/>
      <c r="SPE134" s="123"/>
      <c r="SPF134" s="123"/>
      <c r="SPG134" s="123"/>
      <c r="SPH134" s="123"/>
      <c r="SPI134" s="123"/>
      <c r="SPJ134" s="123"/>
      <c r="SPK134" s="123"/>
      <c r="SPL134" s="123"/>
      <c r="SPM134" s="123"/>
      <c r="SPN134" s="123"/>
      <c r="SPO134" s="123"/>
      <c r="SPP134" s="123"/>
      <c r="SPQ134" s="123"/>
      <c r="SPR134" s="123"/>
      <c r="SPS134" s="123"/>
      <c r="SPT134" s="123"/>
      <c r="SPU134" s="123"/>
      <c r="SPV134" s="123"/>
      <c r="SPW134" s="123"/>
      <c r="SPX134" s="123"/>
      <c r="SPY134" s="123"/>
      <c r="SPZ134" s="123"/>
      <c r="SQA134" s="123"/>
      <c r="SQB134" s="123"/>
      <c r="SQC134" s="123"/>
      <c r="SQD134" s="123"/>
      <c r="SQE134" s="123"/>
      <c r="SQF134" s="123"/>
      <c r="SQG134" s="123"/>
      <c r="SQH134" s="123"/>
      <c r="SQI134" s="123"/>
      <c r="SQJ134" s="123"/>
      <c r="SQK134" s="123"/>
      <c r="SQL134" s="123"/>
      <c r="SQM134" s="123"/>
      <c r="SQN134" s="123"/>
      <c r="SQO134" s="123"/>
      <c r="SQP134" s="123"/>
      <c r="SQQ134" s="123"/>
      <c r="SQR134" s="123"/>
      <c r="SQS134" s="123"/>
      <c r="SQT134" s="123"/>
      <c r="SQU134" s="123"/>
      <c r="SQV134" s="123"/>
      <c r="SQW134" s="123"/>
      <c r="SQX134" s="123"/>
      <c r="SQY134" s="123"/>
      <c r="SQZ134" s="123"/>
      <c r="SRA134" s="123"/>
      <c r="SRB134" s="123"/>
      <c r="SRC134" s="123"/>
      <c r="SRD134" s="123"/>
      <c r="SRE134" s="123"/>
      <c r="SRF134" s="123"/>
      <c r="SRG134" s="123"/>
      <c r="SRH134" s="123"/>
      <c r="SRI134" s="123"/>
      <c r="SRJ134" s="123"/>
      <c r="SRK134" s="123"/>
      <c r="SRL134" s="123"/>
      <c r="SRM134" s="123"/>
      <c r="SRN134" s="123"/>
      <c r="SRO134" s="123"/>
      <c r="SRP134" s="123"/>
      <c r="SRQ134" s="123"/>
      <c r="SRR134" s="123"/>
      <c r="SRS134" s="123"/>
      <c r="SRT134" s="123"/>
      <c r="SRU134" s="123"/>
      <c r="SRV134" s="123"/>
      <c r="SRW134" s="123"/>
      <c r="SRX134" s="123"/>
      <c r="SRY134" s="123"/>
      <c r="SRZ134" s="123"/>
      <c r="SSA134" s="123"/>
      <c r="SSB134" s="123"/>
      <c r="SSC134" s="123"/>
      <c r="SSD134" s="123"/>
      <c r="SSE134" s="123"/>
      <c r="SSF134" s="123"/>
      <c r="SSG134" s="123"/>
      <c r="SSH134" s="123"/>
      <c r="SSI134" s="123"/>
      <c r="SSJ134" s="123"/>
      <c r="SSK134" s="123"/>
      <c r="SSL134" s="123"/>
      <c r="SSM134" s="123"/>
      <c r="SSN134" s="123"/>
      <c r="SSO134" s="123"/>
      <c r="SSP134" s="123"/>
      <c r="SSQ134" s="123"/>
      <c r="SSR134" s="123"/>
      <c r="SSS134" s="123"/>
      <c r="SST134" s="123"/>
      <c r="SSU134" s="123"/>
      <c r="SSV134" s="123"/>
      <c r="SSW134" s="123"/>
      <c r="SSX134" s="123"/>
      <c r="SSY134" s="123"/>
      <c r="SSZ134" s="123"/>
      <c r="STA134" s="123"/>
      <c r="STB134" s="123"/>
      <c r="STC134" s="123"/>
      <c r="STD134" s="123"/>
      <c r="STE134" s="123"/>
      <c r="STF134" s="123"/>
      <c r="STG134" s="123"/>
      <c r="STH134" s="123"/>
      <c r="STI134" s="123"/>
      <c r="STJ134" s="123"/>
      <c r="STK134" s="123"/>
      <c r="STL134" s="123"/>
      <c r="STM134" s="123"/>
      <c r="STN134" s="123"/>
      <c r="STO134" s="123"/>
      <c r="STP134" s="123"/>
      <c r="STQ134" s="123"/>
      <c r="STR134" s="123"/>
      <c r="STS134" s="123"/>
      <c r="STT134" s="123"/>
      <c r="STU134" s="123"/>
      <c r="STV134" s="123"/>
      <c r="STW134" s="123"/>
      <c r="STX134" s="123"/>
      <c r="STY134" s="123"/>
      <c r="STZ134" s="123"/>
      <c r="SUA134" s="123"/>
      <c r="SUB134" s="123"/>
      <c r="SUC134" s="123"/>
      <c r="SUD134" s="123"/>
      <c r="SUE134" s="123"/>
      <c r="SUF134" s="123"/>
      <c r="SUG134" s="123"/>
      <c r="SUH134" s="123"/>
      <c r="SUI134" s="123"/>
      <c r="SUJ134" s="123"/>
      <c r="SUK134" s="123"/>
      <c r="SUL134" s="123"/>
      <c r="SUM134" s="123"/>
      <c r="SUN134" s="123"/>
      <c r="SUO134" s="123"/>
      <c r="SUP134" s="123"/>
      <c r="SUQ134" s="123"/>
      <c r="SUR134" s="123"/>
      <c r="SUS134" s="123"/>
      <c r="SUT134" s="123"/>
      <c r="SUU134" s="123"/>
      <c r="SUV134" s="123"/>
      <c r="SUW134" s="123"/>
      <c r="SUX134" s="123"/>
      <c r="SUY134" s="123"/>
      <c r="SUZ134" s="123"/>
      <c r="SVA134" s="123"/>
      <c r="SVB134" s="123"/>
      <c r="SVC134" s="123"/>
      <c r="SVD134" s="123"/>
      <c r="SVE134" s="123"/>
      <c r="SVF134" s="123"/>
      <c r="SVG134" s="123"/>
      <c r="SVH134" s="123"/>
      <c r="SVI134" s="123"/>
      <c r="SVJ134" s="123"/>
      <c r="SVK134" s="123"/>
      <c r="SVL134" s="123"/>
      <c r="SVM134" s="123"/>
      <c r="SVN134" s="123"/>
      <c r="SVO134" s="123"/>
      <c r="SVP134" s="123"/>
      <c r="SVQ134" s="123"/>
      <c r="SVR134" s="123"/>
      <c r="SVS134" s="123"/>
      <c r="SVT134" s="123"/>
      <c r="SVU134" s="123"/>
      <c r="SVV134" s="123"/>
      <c r="SVW134" s="123"/>
      <c r="SVX134" s="123"/>
      <c r="SVY134" s="123"/>
      <c r="SVZ134" s="123"/>
      <c r="SWA134" s="123"/>
      <c r="SWB134" s="123"/>
      <c r="SWC134" s="123"/>
      <c r="SWD134" s="123"/>
      <c r="SWE134" s="123"/>
      <c r="SWF134" s="123"/>
      <c r="SWG134" s="123"/>
      <c r="SWH134" s="123"/>
      <c r="SWI134" s="123"/>
      <c r="SWJ134" s="123"/>
      <c r="SWK134" s="123"/>
      <c r="SWL134" s="123"/>
      <c r="SWM134" s="123"/>
      <c r="SWN134" s="123"/>
      <c r="SWO134" s="123"/>
      <c r="SWP134" s="123"/>
      <c r="SWQ134" s="123"/>
      <c r="SWR134" s="123"/>
      <c r="SWS134" s="123"/>
      <c r="SWT134" s="123"/>
      <c r="SWU134" s="123"/>
      <c r="SWV134" s="123"/>
      <c r="SWW134" s="123"/>
      <c r="SWX134" s="123"/>
      <c r="SWY134" s="123"/>
      <c r="SWZ134" s="123"/>
      <c r="SXA134" s="123"/>
      <c r="SXB134" s="123"/>
      <c r="SXC134" s="123"/>
      <c r="SXD134" s="123"/>
      <c r="SXE134" s="123"/>
      <c r="SXF134" s="123"/>
      <c r="SXG134" s="123"/>
      <c r="SXH134" s="123"/>
      <c r="SXI134" s="123"/>
      <c r="SXJ134" s="123"/>
      <c r="SXK134" s="123"/>
      <c r="SXL134" s="123"/>
      <c r="SXM134" s="123"/>
      <c r="SXN134" s="123"/>
      <c r="SXO134" s="123"/>
      <c r="SXP134" s="123"/>
      <c r="SXQ134" s="123"/>
      <c r="SXR134" s="123"/>
      <c r="SXS134" s="123"/>
      <c r="SXT134" s="123"/>
      <c r="SXU134" s="123"/>
      <c r="SXV134" s="123"/>
      <c r="SXW134" s="123"/>
      <c r="SXX134" s="123"/>
      <c r="SXY134" s="123"/>
      <c r="SXZ134" s="123"/>
      <c r="SYA134" s="123"/>
      <c r="SYB134" s="123"/>
      <c r="SYC134" s="123"/>
      <c r="SYD134" s="123"/>
      <c r="SYE134" s="123"/>
      <c r="SYF134" s="123"/>
      <c r="SYG134" s="123"/>
      <c r="SYH134" s="123"/>
      <c r="SYI134" s="123"/>
      <c r="SYJ134" s="123"/>
      <c r="SYK134" s="123"/>
      <c r="SYL134" s="123"/>
      <c r="SYM134" s="123"/>
      <c r="SYN134" s="123"/>
      <c r="SYO134" s="123"/>
      <c r="SYP134" s="123"/>
      <c r="SYQ134" s="123"/>
      <c r="SYR134" s="123"/>
      <c r="SYS134" s="123"/>
      <c r="SYT134" s="123"/>
      <c r="SYU134" s="123"/>
      <c r="SYV134" s="123"/>
      <c r="SYW134" s="123"/>
      <c r="SYX134" s="123"/>
      <c r="SYY134" s="123"/>
      <c r="SYZ134" s="123"/>
      <c r="SZA134" s="123"/>
      <c r="SZB134" s="123"/>
      <c r="SZC134" s="123"/>
      <c r="SZD134" s="123"/>
      <c r="SZE134" s="123"/>
      <c r="SZF134" s="123"/>
      <c r="SZG134" s="123"/>
      <c r="SZH134" s="123"/>
      <c r="SZI134" s="123"/>
      <c r="SZJ134" s="123"/>
      <c r="SZK134" s="123"/>
      <c r="SZL134" s="123"/>
      <c r="SZM134" s="123"/>
      <c r="SZN134" s="123"/>
      <c r="SZO134" s="123"/>
      <c r="SZP134" s="123"/>
      <c r="SZQ134" s="123"/>
      <c r="SZR134" s="123"/>
      <c r="SZS134" s="123"/>
      <c r="SZT134" s="123"/>
      <c r="SZU134" s="123"/>
      <c r="SZV134" s="123"/>
      <c r="SZW134" s="123"/>
      <c r="SZX134" s="123"/>
      <c r="SZY134" s="123"/>
      <c r="SZZ134" s="123"/>
      <c r="TAA134" s="123"/>
      <c r="TAB134" s="123"/>
      <c r="TAC134" s="123"/>
      <c r="TAD134" s="123"/>
      <c r="TAE134" s="123"/>
      <c r="TAF134" s="123"/>
      <c r="TAG134" s="123"/>
      <c r="TAH134" s="123"/>
      <c r="TAI134" s="123"/>
      <c r="TAJ134" s="123"/>
      <c r="TAK134" s="123"/>
      <c r="TAL134" s="123"/>
      <c r="TAM134" s="123"/>
      <c r="TAN134" s="123"/>
      <c r="TAO134" s="123"/>
      <c r="TAP134" s="123"/>
      <c r="TAQ134" s="123"/>
      <c r="TAR134" s="123"/>
      <c r="TAS134" s="123"/>
      <c r="TAT134" s="123"/>
      <c r="TAU134" s="123"/>
      <c r="TAV134" s="123"/>
      <c r="TAW134" s="123"/>
      <c r="TAX134" s="123"/>
      <c r="TAY134" s="123"/>
      <c r="TAZ134" s="123"/>
      <c r="TBA134" s="123"/>
      <c r="TBB134" s="123"/>
      <c r="TBC134" s="123"/>
      <c r="TBD134" s="123"/>
      <c r="TBE134" s="123"/>
      <c r="TBF134" s="123"/>
      <c r="TBG134" s="123"/>
      <c r="TBH134" s="123"/>
      <c r="TBI134" s="123"/>
      <c r="TBJ134" s="123"/>
      <c r="TBK134" s="123"/>
      <c r="TBL134" s="123"/>
      <c r="TBM134" s="123"/>
      <c r="TBN134" s="123"/>
      <c r="TBO134" s="123"/>
      <c r="TBP134" s="123"/>
      <c r="TBQ134" s="123"/>
      <c r="TBR134" s="123"/>
      <c r="TBS134" s="123"/>
      <c r="TBT134" s="123"/>
      <c r="TBU134" s="123"/>
      <c r="TBV134" s="123"/>
      <c r="TBW134" s="123"/>
      <c r="TBX134" s="123"/>
      <c r="TBY134" s="123"/>
      <c r="TBZ134" s="123"/>
      <c r="TCA134" s="123"/>
      <c r="TCB134" s="123"/>
      <c r="TCC134" s="123"/>
      <c r="TCD134" s="123"/>
      <c r="TCE134" s="123"/>
      <c r="TCF134" s="123"/>
      <c r="TCG134" s="123"/>
      <c r="TCH134" s="123"/>
      <c r="TCI134" s="123"/>
      <c r="TCJ134" s="123"/>
      <c r="TCK134" s="123"/>
      <c r="TCL134" s="123"/>
      <c r="TCM134" s="123"/>
      <c r="TCN134" s="123"/>
      <c r="TCO134" s="123"/>
      <c r="TCP134" s="123"/>
      <c r="TCQ134" s="123"/>
      <c r="TCR134" s="123"/>
      <c r="TCS134" s="123"/>
      <c r="TCT134" s="123"/>
      <c r="TCU134" s="123"/>
      <c r="TCV134" s="123"/>
      <c r="TCW134" s="123"/>
      <c r="TCX134" s="123"/>
      <c r="TCY134" s="123"/>
      <c r="TCZ134" s="123"/>
      <c r="TDA134" s="123"/>
      <c r="TDB134" s="123"/>
      <c r="TDC134" s="123"/>
      <c r="TDD134" s="123"/>
      <c r="TDE134" s="123"/>
      <c r="TDF134" s="123"/>
      <c r="TDG134" s="123"/>
      <c r="TDH134" s="123"/>
      <c r="TDI134" s="123"/>
      <c r="TDJ134" s="123"/>
      <c r="TDK134" s="123"/>
      <c r="TDL134" s="123"/>
      <c r="TDM134" s="123"/>
      <c r="TDN134" s="123"/>
      <c r="TDO134" s="123"/>
      <c r="TDP134" s="123"/>
      <c r="TDQ134" s="123"/>
      <c r="TDR134" s="123"/>
      <c r="TDS134" s="123"/>
      <c r="TDT134" s="123"/>
      <c r="TDU134" s="123"/>
      <c r="TDV134" s="123"/>
      <c r="TDW134" s="123"/>
      <c r="TDX134" s="123"/>
      <c r="TDY134" s="123"/>
      <c r="TDZ134" s="123"/>
      <c r="TEA134" s="123"/>
      <c r="TEB134" s="123"/>
      <c r="TEC134" s="123"/>
      <c r="TED134" s="123"/>
      <c r="TEE134" s="123"/>
      <c r="TEF134" s="123"/>
      <c r="TEG134" s="123"/>
      <c r="TEH134" s="123"/>
      <c r="TEI134" s="123"/>
      <c r="TEJ134" s="123"/>
      <c r="TEK134" s="123"/>
      <c r="TEL134" s="123"/>
      <c r="TEM134" s="123"/>
      <c r="TEN134" s="123"/>
      <c r="TEO134" s="123"/>
      <c r="TEP134" s="123"/>
      <c r="TEQ134" s="123"/>
      <c r="TER134" s="123"/>
      <c r="TES134" s="123"/>
      <c r="TET134" s="123"/>
      <c r="TEU134" s="123"/>
      <c r="TEV134" s="123"/>
      <c r="TEW134" s="123"/>
      <c r="TEX134" s="123"/>
      <c r="TEY134" s="123"/>
      <c r="TEZ134" s="123"/>
      <c r="TFA134" s="123"/>
      <c r="TFB134" s="123"/>
      <c r="TFC134" s="123"/>
      <c r="TFD134" s="123"/>
      <c r="TFE134" s="123"/>
      <c r="TFF134" s="123"/>
      <c r="TFG134" s="123"/>
      <c r="TFH134" s="123"/>
      <c r="TFI134" s="123"/>
      <c r="TFJ134" s="123"/>
      <c r="TFK134" s="123"/>
      <c r="TFL134" s="123"/>
      <c r="TFM134" s="123"/>
      <c r="TFN134" s="123"/>
      <c r="TFO134" s="123"/>
      <c r="TFP134" s="123"/>
      <c r="TFQ134" s="123"/>
      <c r="TFR134" s="123"/>
      <c r="TFS134" s="123"/>
      <c r="TFT134" s="123"/>
      <c r="TFU134" s="123"/>
      <c r="TFV134" s="123"/>
      <c r="TFW134" s="123"/>
      <c r="TFX134" s="123"/>
      <c r="TFY134" s="123"/>
      <c r="TFZ134" s="123"/>
      <c r="TGA134" s="123"/>
      <c r="TGB134" s="123"/>
      <c r="TGC134" s="123"/>
      <c r="TGD134" s="123"/>
      <c r="TGE134" s="123"/>
      <c r="TGF134" s="123"/>
      <c r="TGG134" s="123"/>
      <c r="TGH134" s="123"/>
      <c r="TGI134" s="123"/>
      <c r="TGJ134" s="123"/>
      <c r="TGK134" s="123"/>
      <c r="TGL134" s="123"/>
      <c r="TGM134" s="123"/>
      <c r="TGN134" s="123"/>
      <c r="TGO134" s="123"/>
      <c r="TGP134" s="123"/>
      <c r="TGQ134" s="123"/>
      <c r="TGR134" s="123"/>
      <c r="TGS134" s="123"/>
      <c r="TGT134" s="123"/>
      <c r="TGU134" s="123"/>
      <c r="TGV134" s="123"/>
      <c r="TGW134" s="123"/>
      <c r="TGX134" s="123"/>
      <c r="TGY134" s="123"/>
      <c r="TGZ134" s="123"/>
      <c r="THA134" s="123"/>
      <c r="THB134" s="123"/>
      <c r="THC134" s="123"/>
      <c r="THD134" s="123"/>
      <c r="THE134" s="123"/>
      <c r="THF134" s="123"/>
      <c r="THG134" s="123"/>
      <c r="THH134" s="123"/>
      <c r="THI134" s="123"/>
      <c r="THJ134" s="123"/>
      <c r="THK134" s="123"/>
      <c r="THL134" s="123"/>
      <c r="THM134" s="123"/>
      <c r="THN134" s="123"/>
      <c r="THO134" s="123"/>
      <c r="THP134" s="123"/>
      <c r="THQ134" s="123"/>
      <c r="THR134" s="123"/>
      <c r="THS134" s="123"/>
      <c r="THT134" s="123"/>
      <c r="THU134" s="123"/>
      <c r="THV134" s="123"/>
      <c r="THW134" s="123"/>
      <c r="THX134" s="123"/>
      <c r="THY134" s="123"/>
      <c r="THZ134" s="123"/>
      <c r="TIA134" s="123"/>
      <c r="TIB134" s="123"/>
      <c r="TIC134" s="123"/>
      <c r="TID134" s="123"/>
      <c r="TIE134" s="123"/>
      <c r="TIF134" s="123"/>
      <c r="TIG134" s="123"/>
      <c r="TIH134" s="123"/>
      <c r="TII134" s="123"/>
      <c r="TIJ134" s="123"/>
      <c r="TIK134" s="123"/>
      <c r="TIL134" s="123"/>
      <c r="TIM134" s="123"/>
      <c r="TIN134" s="123"/>
      <c r="TIO134" s="123"/>
      <c r="TIP134" s="123"/>
      <c r="TIQ134" s="123"/>
      <c r="TIR134" s="123"/>
      <c r="TIS134" s="123"/>
      <c r="TIT134" s="123"/>
      <c r="TIU134" s="123"/>
      <c r="TIV134" s="123"/>
      <c r="TIW134" s="123"/>
      <c r="TIX134" s="123"/>
      <c r="TIY134" s="123"/>
      <c r="TIZ134" s="123"/>
      <c r="TJA134" s="123"/>
      <c r="TJB134" s="123"/>
      <c r="TJC134" s="123"/>
      <c r="TJD134" s="123"/>
      <c r="TJE134" s="123"/>
      <c r="TJF134" s="123"/>
      <c r="TJG134" s="123"/>
      <c r="TJH134" s="123"/>
      <c r="TJI134" s="123"/>
      <c r="TJJ134" s="123"/>
      <c r="TJK134" s="123"/>
      <c r="TJL134" s="123"/>
      <c r="TJM134" s="123"/>
      <c r="TJN134" s="123"/>
      <c r="TJO134" s="123"/>
      <c r="TJP134" s="123"/>
      <c r="TJQ134" s="123"/>
      <c r="TJR134" s="123"/>
      <c r="TJS134" s="123"/>
      <c r="TJT134" s="123"/>
      <c r="TJU134" s="123"/>
      <c r="TJV134" s="123"/>
      <c r="TJW134" s="123"/>
      <c r="TJX134" s="123"/>
      <c r="TJY134" s="123"/>
      <c r="TJZ134" s="123"/>
      <c r="TKA134" s="123"/>
      <c r="TKB134" s="123"/>
      <c r="TKC134" s="123"/>
      <c r="TKD134" s="123"/>
      <c r="TKE134" s="123"/>
      <c r="TKF134" s="123"/>
      <c r="TKG134" s="123"/>
      <c r="TKH134" s="123"/>
      <c r="TKI134" s="123"/>
      <c r="TKJ134" s="123"/>
      <c r="TKK134" s="123"/>
      <c r="TKL134" s="123"/>
      <c r="TKM134" s="123"/>
      <c r="TKN134" s="123"/>
      <c r="TKO134" s="123"/>
      <c r="TKP134" s="123"/>
      <c r="TKQ134" s="123"/>
      <c r="TKR134" s="123"/>
      <c r="TKS134" s="123"/>
      <c r="TKT134" s="123"/>
      <c r="TKU134" s="123"/>
      <c r="TKV134" s="123"/>
      <c r="TKW134" s="123"/>
      <c r="TKX134" s="123"/>
      <c r="TKY134" s="123"/>
      <c r="TKZ134" s="123"/>
      <c r="TLA134" s="123"/>
      <c r="TLB134" s="123"/>
      <c r="TLC134" s="123"/>
      <c r="TLD134" s="123"/>
      <c r="TLE134" s="123"/>
      <c r="TLF134" s="123"/>
      <c r="TLG134" s="123"/>
      <c r="TLH134" s="123"/>
      <c r="TLI134" s="123"/>
      <c r="TLJ134" s="123"/>
      <c r="TLK134" s="123"/>
      <c r="TLL134" s="123"/>
      <c r="TLM134" s="123"/>
      <c r="TLN134" s="123"/>
      <c r="TLO134" s="123"/>
      <c r="TLP134" s="123"/>
      <c r="TLQ134" s="123"/>
      <c r="TLR134" s="123"/>
      <c r="TLS134" s="123"/>
      <c r="TLT134" s="123"/>
      <c r="TLU134" s="123"/>
      <c r="TLV134" s="123"/>
      <c r="TLW134" s="123"/>
      <c r="TLX134" s="123"/>
      <c r="TLY134" s="123"/>
      <c r="TLZ134" s="123"/>
      <c r="TMA134" s="123"/>
      <c r="TMB134" s="123"/>
      <c r="TMC134" s="123"/>
      <c r="TMD134" s="123"/>
      <c r="TME134" s="123"/>
      <c r="TMF134" s="123"/>
      <c r="TMG134" s="123"/>
      <c r="TMH134" s="123"/>
      <c r="TMI134" s="123"/>
      <c r="TMJ134" s="123"/>
      <c r="TMK134" s="123"/>
      <c r="TML134" s="123"/>
      <c r="TMM134" s="123"/>
      <c r="TMN134" s="123"/>
      <c r="TMO134" s="123"/>
      <c r="TMP134" s="123"/>
      <c r="TMQ134" s="123"/>
      <c r="TMR134" s="123"/>
      <c r="TMS134" s="123"/>
      <c r="TMT134" s="123"/>
      <c r="TMU134" s="123"/>
      <c r="TMV134" s="123"/>
      <c r="TMW134" s="123"/>
      <c r="TMX134" s="123"/>
      <c r="TMY134" s="123"/>
      <c r="TMZ134" s="123"/>
      <c r="TNA134" s="123"/>
      <c r="TNB134" s="123"/>
      <c r="TNC134" s="123"/>
      <c r="TND134" s="123"/>
      <c r="TNE134" s="123"/>
      <c r="TNF134" s="123"/>
      <c r="TNG134" s="123"/>
      <c r="TNH134" s="123"/>
      <c r="TNI134" s="123"/>
      <c r="TNJ134" s="123"/>
      <c r="TNK134" s="123"/>
      <c r="TNL134" s="123"/>
      <c r="TNM134" s="123"/>
      <c r="TNN134" s="123"/>
      <c r="TNO134" s="123"/>
      <c r="TNP134" s="123"/>
      <c r="TNQ134" s="123"/>
      <c r="TNR134" s="123"/>
      <c r="TNS134" s="123"/>
      <c r="TNT134" s="123"/>
      <c r="TNU134" s="123"/>
      <c r="TNV134" s="123"/>
      <c r="TNW134" s="123"/>
      <c r="TNX134" s="123"/>
      <c r="TNY134" s="123"/>
      <c r="TNZ134" s="123"/>
      <c r="TOA134" s="123"/>
      <c r="TOB134" s="123"/>
      <c r="TOC134" s="123"/>
      <c r="TOD134" s="123"/>
      <c r="TOE134" s="123"/>
      <c r="TOF134" s="123"/>
      <c r="TOG134" s="123"/>
      <c r="TOH134" s="123"/>
      <c r="TOI134" s="123"/>
      <c r="TOJ134" s="123"/>
      <c r="TOK134" s="123"/>
      <c r="TOL134" s="123"/>
      <c r="TOM134" s="123"/>
      <c r="TON134" s="123"/>
      <c r="TOO134" s="123"/>
      <c r="TOP134" s="123"/>
      <c r="TOQ134" s="123"/>
      <c r="TOR134" s="123"/>
      <c r="TOS134" s="123"/>
      <c r="TOT134" s="123"/>
      <c r="TOU134" s="123"/>
      <c r="TOV134" s="123"/>
      <c r="TOW134" s="123"/>
      <c r="TOX134" s="123"/>
      <c r="TOY134" s="123"/>
      <c r="TOZ134" s="123"/>
      <c r="TPA134" s="123"/>
      <c r="TPB134" s="123"/>
      <c r="TPC134" s="123"/>
      <c r="TPD134" s="123"/>
      <c r="TPE134" s="123"/>
      <c r="TPF134" s="123"/>
      <c r="TPG134" s="123"/>
      <c r="TPH134" s="123"/>
      <c r="TPI134" s="123"/>
      <c r="TPJ134" s="123"/>
      <c r="TPK134" s="123"/>
      <c r="TPL134" s="123"/>
      <c r="TPM134" s="123"/>
      <c r="TPN134" s="123"/>
      <c r="TPO134" s="123"/>
      <c r="TPP134" s="123"/>
      <c r="TPQ134" s="123"/>
      <c r="TPR134" s="123"/>
      <c r="TPS134" s="123"/>
      <c r="TPT134" s="123"/>
      <c r="TPU134" s="123"/>
      <c r="TPV134" s="123"/>
      <c r="TPW134" s="123"/>
      <c r="TPX134" s="123"/>
      <c r="TPY134" s="123"/>
      <c r="TPZ134" s="123"/>
      <c r="TQA134" s="123"/>
      <c r="TQB134" s="123"/>
      <c r="TQC134" s="123"/>
      <c r="TQD134" s="123"/>
      <c r="TQE134" s="123"/>
      <c r="TQF134" s="123"/>
      <c r="TQG134" s="123"/>
      <c r="TQH134" s="123"/>
      <c r="TQI134" s="123"/>
      <c r="TQJ134" s="123"/>
      <c r="TQK134" s="123"/>
      <c r="TQL134" s="123"/>
      <c r="TQM134" s="123"/>
      <c r="TQN134" s="123"/>
      <c r="TQO134" s="123"/>
      <c r="TQP134" s="123"/>
      <c r="TQQ134" s="123"/>
      <c r="TQR134" s="123"/>
      <c r="TQS134" s="123"/>
      <c r="TQT134" s="123"/>
      <c r="TQU134" s="123"/>
      <c r="TQV134" s="123"/>
      <c r="TQW134" s="123"/>
      <c r="TQX134" s="123"/>
      <c r="TQY134" s="123"/>
      <c r="TQZ134" s="123"/>
      <c r="TRA134" s="123"/>
      <c r="TRB134" s="123"/>
      <c r="TRC134" s="123"/>
      <c r="TRD134" s="123"/>
      <c r="TRE134" s="123"/>
      <c r="TRF134" s="123"/>
      <c r="TRG134" s="123"/>
      <c r="TRH134" s="123"/>
      <c r="TRI134" s="123"/>
      <c r="TRJ134" s="123"/>
      <c r="TRK134" s="123"/>
      <c r="TRL134" s="123"/>
      <c r="TRM134" s="123"/>
      <c r="TRN134" s="123"/>
      <c r="TRO134" s="123"/>
      <c r="TRP134" s="123"/>
      <c r="TRQ134" s="123"/>
      <c r="TRR134" s="123"/>
      <c r="TRS134" s="123"/>
      <c r="TRT134" s="123"/>
      <c r="TRU134" s="123"/>
      <c r="TRV134" s="123"/>
      <c r="TRW134" s="123"/>
      <c r="TRX134" s="123"/>
      <c r="TRY134" s="123"/>
      <c r="TRZ134" s="123"/>
      <c r="TSA134" s="123"/>
      <c r="TSB134" s="123"/>
      <c r="TSC134" s="123"/>
      <c r="TSD134" s="123"/>
      <c r="TSE134" s="123"/>
      <c r="TSF134" s="123"/>
      <c r="TSG134" s="123"/>
      <c r="TSH134" s="123"/>
      <c r="TSI134" s="123"/>
      <c r="TSJ134" s="123"/>
      <c r="TSK134" s="123"/>
      <c r="TSL134" s="123"/>
      <c r="TSM134" s="123"/>
      <c r="TSN134" s="123"/>
      <c r="TSO134" s="123"/>
      <c r="TSP134" s="123"/>
      <c r="TSQ134" s="123"/>
      <c r="TSR134" s="123"/>
      <c r="TSS134" s="123"/>
      <c r="TST134" s="123"/>
      <c r="TSU134" s="123"/>
      <c r="TSV134" s="123"/>
      <c r="TSW134" s="123"/>
      <c r="TSX134" s="123"/>
      <c r="TSY134" s="123"/>
      <c r="TSZ134" s="123"/>
      <c r="TTA134" s="123"/>
      <c r="TTB134" s="123"/>
      <c r="TTC134" s="123"/>
      <c r="TTD134" s="123"/>
      <c r="TTE134" s="123"/>
      <c r="TTF134" s="123"/>
      <c r="TTG134" s="123"/>
      <c r="TTH134" s="123"/>
      <c r="TTI134" s="123"/>
      <c r="TTJ134" s="123"/>
      <c r="TTK134" s="123"/>
      <c r="TTL134" s="123"/>
      <c r="TTM134" s="123"/>
      <c r="TTN134" s="123"/>
      <c r="TTO134" s="123"/>
      <c r="TTP134" s="123"/>
      <c r="TTQ134" s="123"/>
      <c r="TTR134" s="123"/>
      <c r="TTS134" s="123"/>
      <c r="TTT134" s="123"/>
      <c r="TTU134" s="123"/>
      <c r="TTV134" s="123"/>
      <c r="TTW134" s="123"/>
      <c r="TTX134" s="123"/>
      <c r="TTY134" s="123"/>
      <c r="TTZ134" s="123"/>
      <c r="TUA134" s="123"/>
      <c r="TUB134" s="123"/>
      <c r="TUC134" s="123"/>
      <c r="TUD134" s="123"/>
      <c r="TUE134" s="123"/>
      <c r="TUF134" s="123"/>
      <c r="TUG134" s="123"/>
      <c r="TUH134" s="123"/>
      <c r="TUI134" s="123"/>
      <c r="TUJ134" s="123"/>
      <c r="TUK134" s="123"/>
      <c r="TUL134" s="123"/>
      <c r="TUM134" s="123"/>
      <c r="TUN134" s="123"/>
      <c r="TUO134" s="123"/>
      <c r="TUP134" s="123"/>
      <c r="TUQ134" s="123"/>
      <c r="TUR134" s="123"/>
      <c r="TUS134" s="123"/>
      <c r="TUT134" s="123"/>
      <c r="TUU134" s="123"/>
      <c r="TUV134" s="123"/>
      <c r="TUW134" s="123"/>
      <c r="TUX134" s="123"/>
      <c r="TUY134" s="123"/>
      <c r="TUZ134" s="123"/>
      <c r="TVA134" s="123"/>
      <c r="TVB134" s="123"/>
      <c r="TVC134" s="123"/>
      <c r="TVD134" s="123"/>
      <c r="TVE134" s="123"/>
      <c r="TVF134" s="123"/>
      <c r="TVG134" s="123"/>
      <c r="TVH134" s="123"/>
      <c r="TVI134" s="123"/>
      <c r="TVJ134" s="123"/>
      <c r="TVK134" s="123"/>
      <c r="TVL134" s="123"/>
      <c r="TVM134" s="123"/>
      <c r="TVN134" s="123"/>
      <c r="TVO134" s="123"/>
      <c r="TVP134" s="123"/>
      <c r="TVQ134" s="123"/>
      <c r="TVR134" s="123"/>
      <c r="TVS134" s="123"/>
      <c r="TVT134" s="123"/>
      <c r="TVU134" s="123"/>
      <c r="TVV134" s="123"/>
      <c r="TVW134" s="123"/>
      <c r="TVX134" s="123"/>
      <c r="TVY134" s="123"/>
      <c r="TVZ134" s="123"/>
      <c r="TWA134" s="123"/>
      <c r="TWB134" s="123"/>
      <c r="TWC134" s="123"/>
      <c r="TWD134" s="123"/>
      <c r="TWE134" s="123"/>
      <c r="TWF134" s="123"/>
      <c r="TWG134" s="123"/>
      <c r="TWH134" s="123"/>
      <c r="TWI134" s="123"/>
      <c r="TWJ134" s="123"/>
      <c r="TWK134" s="123"/>
      <c r="TWL134" s="123"/>
      <c r="TWM134" s="123"/>
      <c r="TWN134" s="123"/>
      <c r="TWO134" s="123"/>
      <c r="TWP134" s="123"/>
      <c r="TWQ134" s="123"/>
      <c r="TWR134" s="123"/>
      <c r="TWS134" s="123"/>
      <c r="TWT134" s="123"/>
      <c r="TWU134" s="123"/>
      <c r="TWV134" s="123"/>
      <c r="TWW134" s="123"/>
      <c r="TWX134" s="123"/>
      <c r="TWY134" s="123"/>
      <c r="TWZ134" s="123"/>
      <c r="TXA134" s="123"/>
      <c r="TXB134" s="123"/>
      <c r="TXC134" s="123"/>
      <c r="TXD134" s="123"/>
      <c r="TXE134" s="123"/>
      <c r="TXF134" s="123"/>
      <c r="TXG134" s="123"/>
      <c r="TXH134" s="123"/>
      <c r="TXI134" s="123"/>
      <c r="TXJ134" s="123"/>
      <c r="TXK134" s="123"/>
      <c r="TXL134" s="123"/>
      <c r="TXM134" s="123"/>
      <c r="TXN134" s="123"/>
      <c r="TXO134" s="123"/>
      <c r="TXP134" s="123"/>
      <c r="TXQ134" s="123"/>
      <c r="TXR134" s="123"/>
      <c r="TXS134" s="123"/>
      <c r="TXT134" s="123"/>
      <c r="TXU134" s="123"/>
      <c r="TXV134" s="123"/>
      <c r="TXW134" s="123"/>
      <c r="TXX134" s="123"/>
      <c r="TXY134" s="123"/>
      <c r="TXZ134" s="123"/>
      <c r="TYA134" s="123"/>
      <c r="TYB134" s="123"/>
      <c r="TYC134" s="123"/>
      <c r="TYD134" s="123"/>
      <c r="TYE134" s="123"/>
      <c r="TYF134" s="123"/>
      <c r="TYG134" s="123"/>
      <c r="TYH134" s="123"/>
      <c r="TYI134" s="123"/>
      <c r="TYJ134" s="123"/>
      <c r="TYK134" s="123"/>
      <c r="TYL134" s="123"/>
      <c r="TYM134" s="123"/>
      <c r="TYN134" s="123"/>
      <c r="TYO134" s="123"/>
      <c r="TYP134" s="123"/>
      <c r="TYQ134" s="123"/>
      <c r="TYR134" s="123"/>
      <c r="TYS134" s="123"/>
      <c r="TYT134" s="123"/>
      <c r="TYU134" s="123"/>
      <c r="TYV134" s="123"/>
      <c r="TYW134" s="123"/>
      <c r="TYX134" s="123"/>
      <c r="TYY134" s="123"/>
      <c r="TYZ134" s="123"/>
      <c r="TZA134" s="123"/>
      <c r="TZB134" s="123"/>
      <c r="TZC134" s="123"/>
      <c r="TZD134" s="123"/>
      <c r="TZE134" s="123"/>
      <c r="TZF134" s="123"/>
      <c r="TZG134" s="123"/>
      <c r="TZH134" s="123"/>
      <c r="TZI134" s="123"/>
      <c r="TZJ134" s="123"/>
      <c r="TZK134" s="123"/>
      <c r="TZL134" s="123"/>
      <c r="TZM134" s="123"/>
      <c r="TZN134" s="123"/>
      <c r="TZO134" s="123"/>
      <c r="TZP134" s="123"/>
      <c r="TZQ134" s="123"/>
      <c r="TZR134" s="123"/>
      <c r="TZS134" s="123"/>
      <c r="TZT134" s="123"/>
      <c r="TZU134" s="123"/>
      <c r="TZV134" s="123"/>
      <c r="TZW134" s="123"/>
      <c r="TZX134" s="123"/>
      <c r="TZY134" s="123"/>
      <c r="TZZ134" s="123"/>
      <c r="UAA134" s="123"/>
      <c r="UAB134" s="123"/>
      <c r="UAC134" s="123"/>
      <c r="UAD134" s="123"/>
      <c r="UAE134" s="123"/>
      <c r="UAF134" s="123"/>
      <c r="UAG134" s="123"/>
      <c r="UAH134" s="123"/>
      <c r="UAI134" s="123"/>
      <c r="UAJ134" s="123"/>
      <c r="UAK134" s="123"/>
      <c r="UAL134" s="123"/>
      <c r="UAM134" s="123"/>
      <c r="UAN134" s="123"/>
      <c r="UAO134" s="123"/>
      <c r="UAP134" s="123"/>
      <c r="UAQ134" s="123"/>
      <c r="UAR134" s="123"/>
      <c r="UAS134" s="123"/>
      <c r="UAT134" s="123"/>
      <c r="UAU134" s="123"/>
      <c r="UAV134" s="123"/>
      <c r="UAW134" s="123"/>
      <c r="UAX134" s="123"/>
      <c r="UAY134" s="123"/>
      <c r="UAZ134" s="123"/>
      <c r="UBA134" s="123"/>
      <c r="UBB134" s="123"/>
      <c r="UBC134" s="123"/>
      <c r="UBD134" s="123"/>
      <c r="UBE134" s="123"/>
      <c r="UBF134" s="123"/>
      <c r="UBG134" s="123"/>
      <c r="UBH134" s="123"/>
      <c r="UBI134" s="123"/>
      <c r="UBJ134" s="123"/>
      <c r="UBK134" s="123"/>
      <c r="UBL134" s="123"/>
      <c r="UBM134" s="123"/>
      <c r="UBN134" s="123"/>
      <c r="UBO134" s="123"/>
      <c r="UBP134" s="123"/>
      <c r="UBQ134" s="123"/>
      <c r="UBR134" s="123"/>
      <c r="UBS134" s="123"/>
      <c r="UBT134" s="123"/>
      <c r="UBU134" s="123"/>
      <c r="UBV134" s="123"/>
      <c r="UBW134" s="123"/>
      <c r="UBX134" s="123"/>
      <c r="UBY134" s="123"/>
      <c r="UBZ134" s="123"/>
      <c r="UCA134" s="123"/>
      <c r="UCB134" s="123"/>
      <c r="UCC134" s="123"/>
      <c r="UCD134" s="123"/>
      <c r="UCE134" s="123"/>
      <c r="UCF134" s="123"/>
      <c r="UCG134" s="123"/>
      <c r="UCH134" s="123"/>
      <c r="UCI134" s="123"/>
      <c r="UCJ134" s="123"/>
      <c r="UCK134" s="123"/>
      <c r="UCL134" s="123"/>
      <c r="UCM134" s="123"/>
      <c r="UCN134" s="123"/>
      <c r="UCO134" s="123"/>
      <c r="UCP134" s="123"/>
      <c r="UCQ134" s="123"/>
      <c r="UCR134" s="123"/>
      <c r="UCS134" s="123"/>
      <c r="UCT134" s="123"/>
      <c r="UCU134" s="123"/>
      <c r="UCV134" s="123"/>
      <c r="UCW134" s="123"/>
      <c r="UCX134" s="123"/>
      <c r="UCY134" s="123"/>
      <c r="UCZ134" s="123"/>
      <c r="UDA134" s="123"/>
      <c r="UDB134" s="123"/>
      <c r="UDC134" s="123"/>
      <c r="UDD134" s="123"/>
      <c r="UDE134" s="123"/>
      <c r="UDF134" s="123"/>
      <c r="UDG134" s="123"/>
      <c r="UDH134" s="123"/>
      <c r="UDI134" s="123"/>
      <c r="UDJ134" s="123"/>
      <c r="UDK134" s="123"/>
      <c r="UDL134" s="123"/>
      <c r="UDM134" s="123"/>
      <c r="UDN134" s="123"/>
      <c r="UDO134" s="123"/>
      <c r="UDP134" s="123"/>
      <c r="UDQ134" s="123"/>
      <c r="UDR134" s="123"/>
      <c r="UDS134" s="123"/>
      <c r="UDT134" s="123"/>
      <c r="UDU134" s="123"/>
      <c r="UDV134" s="123"/>
      <c r="UDW134" s="123"/>
      <c r="UDX134" s="123"/>
      <c r="UDY134" s="123"/>
      <c r="UDZ134" s="123"/>
      <c r="UEA134" s="123"/>
      <c r="UEB134" s="123"/>
      <c r="UEC134" s="123"/>
      <c r="UED134" s="123"/>
      <c r="UEE134" s="123"/>
      <c r="UEF134" s="123"/>
      <c r="UEG134" s="123"/>
      <c r="UEH134" s="123"/>
      <c r="UEI134" s="123"/>
      <c r="UEJ134" s="123"/>
      <c r="UEK134" s="123"/>
      <c r="UEL134" s="123"/>
      <c r="UEM134" s="123"/>
      <c r="UEN134" s="123"/>
      <c r="UEO134" s="123"/>
      <c r="UEP134" s="123"/>
      <c r="UEQ134" s="123"/>
      <c r="UER134" s="123"/>
      <c r="UES134" s="123"/>
      <c r="UET134" s="123"/>
      <c r="UEU134" s="123"/>
      <c r="UEV134" s="123"/>
      <c r="UEW134" s="123"/>
      <c r="UEX134" s="123"/>
      <c r="UEY134" s="123"/>
      <c r="UEZ134" s="123"/>
      <c r="UFA134" s="123"/>
      <c r="UFB134" s="123"/>
      <c r="UFC134" s="123"/>
      <c r="UFD134" s="123"/>
      <c r="UFE134" s="123"/>
      <c r="UFF134" s="123"/>
      <c r="UFG134" s="123"/>
      <c r="UFH134" s="123"/>
      <c r="UFI134" s="123"/>
      <c r="UFJ134" s="123"/>
      <c r="UFK134" s="123"/>
      <c r="UFL134" s="123"/>
      <c r="UFM134" s="123"/>
      <c r="UFN134" s="123"/>
      <c r="UFO134" s="123"/>
      <c r="UFP134" s="123"/>
      <c r="UFQ134" s="123"/>
      <c r="UFR134" s="123"/>
      <c r="UFS134" s="123"/>
      <c r="UFT134" s="123"/>
      <c r="UFU134" s="123"/>
      <c r="UFV134" s="123"/>
      <c r="UFW134" s="123"/>
      <c r="UFX134" s="123"/>
      <c r="UFY134" s="123"/>
      <c r="UFZ134" s="123"/>
      <c r="UGA134" s="123"/>
      <c r="UGB134" s="123"/>
      <c r="UGC134" s="123"/>
      <c r="UGD134" s="123"/>
      <c r="UGE134" s="123"/>
      <c r="UGF134" s="123"/>
      <c r="UGG134" s="123"/>
      <c r="UGH134" s="123"/>
      <c r="UGI134" s="123"/>
      <c r="UGJ134" s="123"/>
      <c r="UGK134" s="123"/>
      <c r="UGL134" s="123"/>
      <c r="UGM134" s="123"/>
      <c r="UGN134" s="123"/>
      <c r="UGO134" s="123"/>
      <c r="UGP134" s="123"/>
      <c r="UGQ134" s="123"/>
      <c r="UGR134" s="123"/>
      <c r="UGS134" s="123"/>
      <c r="UGT134" s="123"/>
      <c r="UGU134" s="123"/>
      <c r="UGV134" s="123"/>
      <c r="UGW134" s="123"/>
      <c r="UGX134" s="123"/>
      <c r="UGY134" s="123"/>
      <c r="UGZ134" s="123"/>
      <c r="UHA134" s="123"/>
      <c r="UHB134" s="123"/>
      <c r="UHC134" s="123"/>
      <c r="UHD134" s="123"/>
      <c r="UHE134" s="123"/>
      <c r="UHF134" s="123"/>
      <c r="UHG134" s="123"/>
      <c r="UHH134" s="123"/>
      <c r="UHI134" s="123"/>
      <c r="UHJ134" s="123"/>
      <c r="UHK134" s="123"/>
      <c r="UHL134" s="123"/>
      <c r="UHM134" s="123"/>
      <c r="UHN134" s="123"/>
      <c r="UHO134" s="123"/>
      <c r="UHP134" s="123"/>
      <c r="UHQ134" s="123"/>
      <c r="UHR134" s="123"/>
      <c r="UHS134" s="123"/>
      <c r="UHT134" s="123"/>
      <c r="UHU134" s="123"/>
      <c r="UHV134" s="123"/>
      <c r="UHW134" s="123"/>
      <c r="UHX134" s="123"/>
      <c r="UHY134" s="123"/>
      <c r="UHZ134" s="123"/>
      <c r="UIA134" s="123"/>
      <c r="UIB134" s="123"/>
      <c r="UIC134" s="123"/>
      <c r="UID134" s="123"/>
      <c r="UIE134" s="123"/>
      <c r="UIF134" s="123"/>
      <c r="UIG134" s="123"/>
      <c r="UIH134" s="123"/>
      <c r="UII134" s="123"/>
      <c r="UIJ134" s="123"/>
      <c r="UIK134" s="123"/>
      <c r="UIL134" s="123"/>
      <c r="UIM134" s="123"/>
      <c r="UIN134" s="123"/>
      <c r="UIO134" s="123"/>
      <c r="UIP134" s="123"/>
      <c r="UIQ134" s="123"/>
      <c r="UIR134" s="123"/>
      <c r="UIS134" s="123"/>
      <c r="UIT134" s="123"/>
      <c r="UIU134" s="123"/>
      <c r="UIV134" s="123"/>
      <c r="UIW134" s="123"/>
      <c r="UIX134" s="123"/>
      <c r="UIY134" s="123"/>
      <c r="UIZ134" s="123"/>
      <c r="UJA134" s="123"/>
      <c r="UJB134" s="123"/>
      <c r="UJC134" s="123"/>
      <c r="UJD134" s="123"/>
      <c r="UJE134" s="123"/>
      <c r="UJF134" s="123"/>
      <c r="UJG134" s="123"/>
      <c r="UJH134" s="123"/>
      <c r="UJI134" s="123"/>
      <c r="UJJ134" s="123"/>
      <c r="UJK134" s="123"/>
      <c r="UJL134" s="123"/>
      <c r="UJM134" s="123"/>
      <c r="UJN134" s="123"/>
      <c r="UJO134" s="123"/>
      <c r="UJP134" s="123"/>
      <c r="UJQ134" s="123"/>
      <c r="UJR134" s="123"/>
      <c r="UJS134" s="123"/>
      <c r="UJT134" s="123"/>
      <c r="UJU134" s="123"/>
      <c r="UJV134" s="123"/>
      <c r="UJW134" s="123"/>
      <c r="UJX134" s="123"/>
      <c r="UJY134" s="123"/>
      <c r="UJZ134" s="123"/>
      <c r="UKA134" s="123"/>
      <c r="UKB134" s="123"/>
      <c r="UKC134" s="123"/>
      <c r="UKD134" s="123"/>
      <c r="UKE134" s="123"/>
      <c r="UKF134" s="123"/>
      <c r="UKG134" s="123"/>
      <c r="UKH134" s="123"/>
      <c r="UKI134" s="123"/>
      <c r="UKJ134" s="123"/>
      <c r="UKK134" s="123"/>
      <c r="UKL134" s="123"/>
      <c r="UKM134" s="123"/>
      <c r="UKN134" s="123"/>
      <c r="UKO134" s="123"/>
      <c r="UKP134" s="123"/>
      <c r="UKQ134" s="123"/>
      <c r="UKR134" s="123"/>
      <c r="UKS134" s="123"/>
      <c r="UKT134" s="123"/>
      <c r="UKU134" s="123"/>
      <c r="UKV134" s="123"/>
      <c r="UKW134" s="123"/>
      <c r="UKX134" s="123"/>
      <c r="UKY134" s="123"/>
      <c r="UKZ134" s="123"/>
      <c r="ULA134" s="123"/>
      <c r="ULB134" s="123"/>
      <c r="ULC134" s="123"/>
      <c r="ULD134" s="123"/>
      <c r="ULE134" s="123"/>
      <c r="ULF134" s="123"/>
      <c r="ULG134" s="123"/>
      <c r="ULH134" s="123"/>
      <c r="ULI134" s="123"/>
      <c r="ULJ134" s="123"/>
      <c r="ULK134" s="123"/>
      <c r="ULL134" s="123"/>
      <c r="ULM134" s="123"/>
      <c r="ULN134" s="123"/>
      <c r="ULO134" s="123"/>
      <c r="ULP134" s="123"/>
      <c r="ULQ134" s="123"/>
      <c r="ULR134" s="123"/>
      <c r="ULS134" s="123"/>
      <c r="ULT134" s="123"/>
      <c r="ULU134" s="123"/>
      <c r="ULV134" s="123"/>
      <c r="ULW134" s="123"/>
      <c r="ULX134" s="123"/>
      <c r="ULY134" s="123"/>
      <c r="ULZ134" s="123"/>
      <c r="UMA134" s="123"/>
      <c r="UMB134" s="123"/>
      <c r="UMC134" s="123"/>
      <c r="UMD134" s="123"/>
      <c r="UME134" s="123"/>
      <c r="UMF134" s="123"/>
      <c r="UMG134" s="123"/>
      <c r="UMH134" s="123"/>
      <c r="UMI134" s="123"/>
      <c r="UMJ134" s="123"/>
      <c r="UMK134" s="123"/>
      <c r="UML134" s="123"/>
      <c r="UMM134" s="123"/>
      <c r="UMN134" s="123"/>
      <c r="UMO134" s="123"/>
      <c r="UMP134" s="123"/>
      <c r="UMQ134" s="123"/>
      <c r="UMR134" s="123"/>
      <c r="UMS134" s="123"/>
      <c r="UMT134" s="123"/>
      <c r="UMU134" s="123"/>
      <c r="UMV134" s="123"/>
      <c r="UMW134" s="123"/>
      <c r="UMX134" s="123"/>
      <c r="UMY134" s="123"/>
      <c r="UMZ134" s="123"/>
      <c r="UNA134" s="123"/>
      <c r="UNB134" s="123"/>
      <c r="UNC134" s="123"/>
      <c r="UND134" s="123"/>
      <c r="UNE134" s="123"/>
      <c r="UNF134" s="123"/>
      <c r="UNG134" s="123"/>
      <c r="UNH134" s="123"/>
      <c r="UNI134" s="123"/>
      <c r="UNJ134" s="123"/>
      <c r="UNK134" s="123"/>
      <c r="UNL134" s="123"/>
      <c r="UNM134" s="123"/>
      <c r="UNN134" s="123"/>
      <c r="UNO134" s="123"/>
      <c r="UNP134" s="123"/>
      <c r="UNQ134" s="123"/>
      <c r="UNR134" s="123"/>
      <c r="UNS134" s="123"/>
      <c r="UNT134" s="123"/>
      <c r="UNU134" s="123"/>
      <c r="UNV134" s="123"/>
      <c r="UNW134" s="123"/>
      <c r="UNX134" s="123"/>
      <c r="UNY134" s="123"/>
      <c r="UNZ134" s="123"/>
      <c r="UOA134" s="123"/>
      <c r="UOB134" s="123"/>
      <c r="UOC134" s="123"/>
      <c r="UOD134" s="123"/>
      <c r="UOE134" s="123"/>
      <c r="UOF134" s="123"/>
      <c r="UOG134" s="123"/>
      <c r="UOH134" s="123"/>
      <c r="UOI134" s="123"/>
      <c r="UOJ134" s="123"/>
      <c r="UOK134" s="123"/>
      <c r="UOL134" s="123"/>
      <c r="UOM134" s="123"/>
      <c r="UON134" s="123"/>
      <c r="UOO134" s="123"/>
      <c r="UOP134" s="123"/>
      <c r="UOQ134" s="123"/>
      <c r="UOR134" s="123"/>
      <c r="UOS134" s="123"/>
      <c r="UOT134" s="123"/>
      <c r="UOU134" s="123"/>
      <c r="UOV134" s="123"/>
      <c r="UOW134" s="123"/>
      <c r="UOX134" s="123"/>
      <c r="UOY134" s="123"/>
      <c r="UOZ134" s="123"/>
      <c r="UPA134" s="123"/>
      <c r="UPB134" s="123"/>
      <c r="UPC134" s="123"/>
      <c r="UPD134" s="123"/>
      <c r="UPE134" s="123"/>
      <c r="UPF134" s="123"/>
      <c r="UPG134" s="123"/>
      <c r="UPH134" s="123"/>
      <c r="UPI134" s="123"/>
      <c r="UPJ134" s="123"/>
      <c r="UPK134" s="123"/>
      <c r="UPL134" s="123"/>
      <c r="UPM134" s="123"/>
      <c r="UPN134" s="123"/>
      <c r="UPO134" s="123"/>
      <c r="UPP134" s="123"/>
      <c r="UPQ134" s="123"/>
      <c r="UPR134" s="123"/>
      <c r="UPS134" s="123"/>
      <c r="UPT134" s="123"/>
      <c r="UPU134" s="123"/>
      <c r="UPV134" s="123"/>
      <c r="UPW134" s="123"/>
      <c r="UPX134" s="123"/>
      <c r="UPY134" s="123"/>
      <c r="UPZ134" s="123"/>
      <c r="UQA134" s="123"/>
      <c r="UQB134" s="123"/>
      <c r="UQC134" s="123"/>
      <c r="UQD134" s="123"/>
      <c r="UQE134" s="123"/>
      <c r="UQF134" s="123"/>
      <c r="UQG134" s="123"/>
      <c r="UQH134" s="123"/>
      <c r="UQI134" s="123"/>
      <c r="UQJ134" s="123"/>
      <c r="UQK134" s="123"/>
      <c r="UQL134" s="123"/>
      <c r="UQM134" s="123"/>
      <c r="UQN134" s="123"/>
      <c r="UQO134" s="123"/>
      <c r="UQP134" s="123"/>
      <c r="UQQ134" s="123"/>
      <c r="UQR134" s="123"/>
      <c r="UQS134" s="123"/>
      <c r="UQT134" s="123"/>
      <c r="UQU134" s="123"/>
      <c r="UQV134" s="123"/>
      <c r="UQW134" s="123"/>
      <c r="UQX134" s="123"/>
      <c r="UQY134" s="123"/>
      <c r="UQZ134" s="123"/>
      <c r="URA134" s="123"/>
      <c r="URB134" s="123"/>
      <c r="URC134" s="123"/>
      <c r="URD134" s="123"/>
      <c r="URE134" s="123"/>
      <c r="URF134" s="123"/>
      <c r="URG134" s="123"/>
      <c r="URH134" s="123"/>
      <c r="URI134" s="123"/>
      <c r="URJ134" s="123"/>
      <c r="URK134" s="123"/>
      <c r="URL134" s="123"/>
      <c r="URM134" s="123"/>
      <c r="URN134" s="123"/>
      <c r="URO134" s="123"/>
      <c r="URP134" s="123"/>
      <c r="URQ134" s="123"/>
      <c r="URR134" s="123"/>
      <c r="URS134" s="123"/>
      <c r="URT134" s="123"/>
      <c r="URU134" s="123"/>
      <c r="URV134" s="123"/>
      <c r="URW134" s="123"/>
      <c r="URX134" s="123"/>
      <c r="URY134" s="123"/>
      <c r="URZ134" s="123"/>
      <c r="USA134" s="123"/>
      <c r="USB134" s="123"/>
      <c r="USC134" s="123"/>
      <c r="USD134" s="123"/>
      <c r="USE134" s="123"/>
      <c r="USF134" s="123"/>
      <c r="USG134" s="123"/>
      <c r="USH134" s="123"/>
      <c r="USI134" s="123"/>
      <c r="USJ134" s="123"/>
      <c r="USK134" s="123"/>
      <c r="USL134" s="123"/>
      <c r="USM134" s="123"/>
      <c r="USN134" s="123"/>
      <c r="USO134" s="123"/>
      <c r="USP134" s="123"/>
      <c r="USQ134" s="123"/>
      <c r="USR134" s="123"/>
      <c r="USS134" s="123"/>
      <c r="UST134" s="123"/>
      <c r="USU134" s="123"/>
      <c r="USV134" s="123"/>
      <c r="USW134" s="123"/>
      <c r="USX134" s="123"/>
      <c r="USY134" s="123"/>
      <c r="USZ134" s="123"/>
      <c r="UTA134" s="123"/>
      <c r="UTB134" s="123"/>
      <c r="UTC134" s="123"/>
      <c r="UTD134" s="123"/>
      <c r="UTE134" s="123"/>
      <c r="UTF134" s="123"/>
      <c r="UTG134" s="123"/>
      <c r="UTH134" s="123"/>
      <c r="UTI134" s="123"/>
      <c r="UTJ134" s="123"/>
      <c r="UTK134" s="123"/>
      <c r="UTL134" s="123"/>
      <c r="UTM134" s="123"/>
      <c r="UTN134" s="123"/>
      <c r="UTO134" s="123"/>
      <c r="UTP134" s="123"/>
      <c r="UTQ134" s="123"/>
      <c r="UTR134" s="123"/>
      <c r="UTS134" s="123"/>
      <c r="UTT134" s="123"/>
      <c r="UTU134" s="123"/>
      <c r="UTV134" s="123"/>
      <c r="UTW134" s="123"/>
      <c r="UTX134" s="123"/>
      <c r="UTY134" s="123"/>
      <c r="UTZ134" s="123"/>
      <c r="UUA134" s="123"/>
      <c r="UUB134" s="123"/>
      <c r="UUC134" s="123"/>
      <c r="UUD134" s="123"/>
      <c r="UUE134" s="123"/>
      <c r="UUF134" s="123"/>
      <c r="UUG134" s="123"/>
      <c r="UUH134" s="123"/>
      <c r="UUI134" s="123"/>
      <c r="UUJ134" s="123"/>
      <c r="UUK134" s="123"/>
      <c r="UUL134" s="123"/>
      <c r="UUM134" s="123"/>
      <c r="UUN134" s="123"/>
      <c r="UUO134" s="123"/>
      <c r="UUP134" s="123"/>
      <c r="UUQ134" s="123"/>
      <c r="UUR134" s="123"/>
      <c r="UUS134" s="123"/>
      <c r="UUT134" s="123"/>
      <c r="UUU134" s="123"/>
      <c r="UUV134" s="123"/>
      <c r="UUW134" s="123"/>
      <c r="UUX134" s="123"/>
      <c r="UUY134" s="123"/>
      <c r="UUZ134" s="123"/>
      <c r="UVA134" s="123"/>
      <c r="UVB134" s="123"/>
      <c r="UVC134" s="123"/>
      <c r="UVD134" s="123"/>
      <c r="UVE134" s="123"/>
      <c r="UVF134" s="123"/>
      <c r="UVG134" s="123"/>
      <c r="UVH134" s="123"/>
      <c r="UVI134" s="123"/>
      <c r="UVJ134" s="123"/>
      <c r="UVK134" s="123"/>
      <c r="UVL134" s="123"/>
      <c r="UVM134" s="123"/>
      <c r="UVN134" s="123"/>
      <c r="UVO134" s="123"/>
      <c r="UVP134" s="123"/>
      <c r="UVQ134" s="123"/>
      <c r="UVR134" s="123"/>
      <c r="UVS134" s="123"/>
      <c r="UVT134" s="123"/>
      <c r="UVU134" s="123"/>
      <c r="UVV134" s="123"/>
      <c r="UVW134" s="123"/>
      <c r="UVX134" s="123"/>
      <c r="UVY134" s="123"/>
      <c r="UVZ134" s="123"/>
      <c r="UWA134" s="123"/>
      <c r="UWB134" s="123"/>
      <c r="UWC134" s="123"/>
      <c r="UWD134" s="123"/>
      <c r="UWE134" s="123"/>
      <c r="UWF134" s="123"/>
      <c r="UWG134" s="123"/>
      <c r="UWH134" s="123"/>
      <c r="UWI134" s="123"/>
      <c r="UWJ134" s="123"/>
      <c r="UWK134" s="123"/>
      <c r="UWL134" s="123"/>
      <c r="UWM134" s="123"/>
      <c r="UWN134" s="123"/>
      <c r="UWO134" s="123"/>
      <c r="UWP134" s="123"/>
      <c r="UWQ134" s="123"/>
      <c r="UWR134" s="123"/>
      <c r="UWS134" s="123"/>
      <c r="UWT134" s="123"/>
      <c r="UWU134" s="123"/>
      <c r="UWV134" s="123"/>
      <c r="UWW134" s="123"/>
      <c r="UWX134" s="123"/>
      <c r="UWY134" s="123"/>
      <c r="UWZ134" s="123"/>
      <c r="UXA134" s="123"/>
      <c r="UXB134" s="123"/>
      <c r="UXC134" s="123"/>
      <c r="UXD134" s="123"/>
      <c r="UXE134" s="123"/>
      <c r="UXF134" s="123"/>
      <c r="UXG134" s="123"/>
      <c r="UXH134" s="123"/>
      <c r="UXI134" s="123"/>
      <c r="UXJ134" s="123"/>
      <c r="UXK134" s="123"/>
      <c r="UXL134" s="123"/>
      <c r="UXM134" s="123"/>
      <c r="UXN134" s="123"/>
      <c r="UXO134" s="123"/>
      <c r="UXP134" s="123"/>
      <c r="UXQ134" s="123"/>
      <c r="UXR134" s="123"/>
      <c r="UXS134" s="123"/>
      <c r="UXT134" s="123"/>
      <c r="UXU134" s="123"/>
      <c r="UXV134" s="123"/>
      <c r="UXW134" s="123"/>
      <c r="UXX134" s="123"/>
      <c r="UXY134" s="123"/>
      <c r="UXZ134" s="123"/>
      <c r="UYA134" s="123"/>
      <c r="UYB134" s="123"/>
      <c r="UYC134" s="123"/>
      <c r="UYD134" s="123"/>
      <c r="UYE134" s="123"/>
      <c r="UYF134" s="123"/>
      <c r="UYG134" s="123"/>
      <c r="UYH134" s="123"/>
      <c r="UYI134" s="123"/>
      <c r="UYJ134" s="123"/>
      <c r="UYK134" s="123"/>
      <c r="UYL134" s="123"/>
      <c r="UYM134" s="123"/>
      <c r="UYN134" s="123"/>
      <c r="UYO134" s="123"/>
      <c r="UYP134" s="123"/>
      <c r="UYQ134" s="123"/>
      <c r="UYR134" s="123"/>
      <c r="UYS134" s="123"/>
      <c r="UYT134" s="123"/>
      <c r="UYU134" s="123"/>
      <c r="UYV134" s="123"/>
      <c r="UYW134" s="123"/>
      <c r="UYX134" s="123"/>
      <c r="UYY134" s="123"/>
      <c r="UYZ134" s="123"/>
      <c r="UZA134" s="123"/>
      <c r="UZB134" s="123"/>
      <c r="UZC134" s="123"/>
      <c r="UZD134" s="123"/>
      <c r="UZE134" s="123"/>
      <c r="UZF134" s="123"/>
      <c r="UZG134" s="123"/>
      <c r="UZH134" s="123"/>
      <c r="UZI134" s="123"/>
      <c r="UZJ134" s="123"/>
      <c r="UZK134" s="123"/>
      <c r="UZL134" s="123"/>
      <c r="UZM134" s="123"/>
      <c r="UZN134" s="123"/>
      <c r="UZO134" s="123"/>
      <c r="UZP134" s="123"/>
      <c r="UZQ134" s="123"/>
      <c r="UZR134" s="123"/>
      <c r="UZS134" s="123"/>
      <c r="UZT134" s="123"/>
      <c r="UZU134" s="123"/>
      <c r="UZV134" s="123"/>
      <c r="UZW134" s="123"/>
      <c r="UZX134" s="123"/>
      <c r="UZY134" s="123"/>
      <c r="UZZ134" s="123"/>
      <c r="VAA134" s="123"/>
      <c r="VAB134" s="123"/>
      <c r="VAC134" s="123"/>
      <c r="VAD134" s="123"/>
      <c r="VAE134" s="123"/>
      <c r="VAF134" s="123"/>
      <c r="VAG134" s="123"/>
      <c r="VAH134" s="123"/>
      <c r="VAI134" s="123"/>
      <c r="VAJ134" s="123"/>
      <c r="VAK134" s="123"/>
      <c r="VAL134" s="123"/>
      <c r="VAM134" s="123"/>
      <c r="VAN134" s="123"/>
      <c r="VAO134" s="123"/>
      <c r="VAP134" s="123"/>
      <c r="VAQ134" s="123"/>
      <c r="VAR134" s="123"/>
      <c r="VAS134" s="123"/>
      <c r="VAT134" s="123"/>
      <c r="VAU134" s="123"/>
      <c r="VAV134" s="123"/>
      <c r="VAW134" s="123"/>
      <c r="VAX134" s="123"/>
      <c r="VAY134" s="123"/>
      <c r="VAZ134" s="123"/>
      <c r="VBA134" s="123"/>
      <c r="VBB134" s="123"/>
      <c r="VBC134" s="123"/>
      <c r="VBD134" s="123"/>
      <c r="VBE134" s="123"/>
      <c r="VBF134" s="123"/>
      <c r="VBG134" s="123"/>
      <c r="VBH134" s="123"/>
      <c r="VBI134" s="123"/>
      <c r="VBJ134" s="123"/>
      <c r="VBK134" s="123"/>
      <c r="VBL134" s="123"/>
      <c r="VBM134" s="123"/>
      <c r="VBN134" s="123"/>
      <c r="VBO134" s="123"/>
      <c r="VBP134" s="123"/>
      <c r="VBQ134" s="123"/>
      <c r="VBR134" s="123"/>
      <c r="VBS134" s="123"/>
      <c r="VBT134" s="123"/>
      <c r="VBU134" s="123"/>
      <c r="VBV134" s="123"/>
      <c r="VBW134" s="123"/>
      <c r="VBX134" s="123"/>
      <c r="VBY134" s="123"/>
      <c r="VBZ134" s="123"/>
      <c r="VCA134" s="123"/>
      <c r="VCB134" s="123"/>
      <c r="VCC134" s="123"/>
      <c r="VCD134" s="123"/>
      <c r="VCE134" s="123"/>
      <c r="VCF134" s="123"/>
      <c r="VCG134" s="123"/>
      <c r="VCH134" s="123"/>
      <c r="VCI134" s="123"/>
      <c r="VCJ134" s="123"/>
      <c r="VCK134" s="123"/>
      <c r="VCL134" s="123"/>
      <c r="VCM134" s="123"/>
      <c r="VCN134" s="123"/>
      <c r="VCO134" s="123"/>
      <c r="VCP134" s="123"/>
      <c r="VCQ134" s="123"/>
      <c r="VCR134" s="123"/>
      <c r="VCS134" s="123"/>
      <c r="VCT134" s="123"/>
      <c r="VCU134" s="123"/>
      <c r="VCV134" s="123"/>
      <c r="VCW134" s="123"/>
      <c r="VCX134" s="123"/>
      <c r="VCY134" s="123"/>
      <c r="VCZ134" s="123"/>
      <c r="VDA134" s="123"/>
      <c r="VDB134" s="123"/>
      <c r="VDC134" s="123"/>
      <c r="VDD134" s="123"/>
      <c r="VDE134" s="123"/>
      <c r="VDF134" s="123"/>
      <c r="VDG134" s="123"/>
      <c r="VDH134" s="123"/>
      <c r="VDI134" s="123"/>
      <c r="VDJ134" s="123"/>
      <c r="VDK134" s="123"/>
      <c r="VDL134" s="123"/>
      <c r="VDM134" s="123"/>
      <c r="VDN134" s="123"/>
      <c r="VDO134" s="123"/>
      <c r="VDP134" s="123"/>
      <c r="VDQ134" s="123"/>
      <c r="VDR134" s="123"/>
      <c r="VDS134" s="123"/>
      <c r="VDT134" s="123"/>
      <c r="VDU134" s="123"/>
      <c r="VDV134" s="123"/>
      <c r="VDW134" s="123"/>
      <c r="VDX134" s="123"/>
      <c r="VDY134" s="123"/>
      <c r="VDZ134" s="123"/>
      <c r="VEA134" s="123"/>
      <c r="VEB134" s="123"/>
      <c r="VEC134" s="123"/>
      <c r="VED134" s="123"/>
      <c r="VEE134" s="123"/>
      <c r="VEF134" s="123"/>
      <c r="VEG134" s="123"/>
      <c r="VEH134" s="123"/>
      <c r="VEI134" s="123"/>
      <c r="VEJ134" s="123"/>
      <c r="VEK134" s="123"/>
      <c r="VEL134" s="123"/>
      <c r="VEM134" s="123"/>
      <c r="VEN134" s="123"/>
      <c r="VEO134" s="123"/>
      <c r="VEP134" s="123"/>
      <c r="VEQ134" s="123"/>
      <c r="VER134" s="123"/>
      <c r="VES134" s="123"/>
      <c r="VET134" s="123"/>
      <c r="VEU134" s="123"/>
      <c r="VEV134" s="123"/>
      <c r="VEW134" s="123"/>
      <c r="VEX134" s="123"/>
      <c r="VEY134" s="123"/>
      <c r="VEZ134" s="123"/>
      <c r="VFA134" s="123"/>
      <c r="VFB134" s="123"/>
      <c r="VFC134" s="123"/>
      <c r="VFD134" s="123"/>
      <c r="VFE134" s="123"/>
      <c r="VFF134" s="123"/>
      <c r="VFG134" s="123"/>
      <c r="VFH134" s="123"/>
      <c r="VFI134" s="123"/>
      <c r="VFJ134" s="123"/>
      <c r="VFK134" s="123"/>
      <c r="VFL134" s="123"/>
      <c r="VFM134" s="123"/>
      <c r="VFN134" s="123"/>
      <c r="VFO134" s="123"/>
      <c r="VFP134" s="123"/>
      <c r="VFQ134" s="123"/>
      <c r="VFR134" s="123"/>
      <c r="VFS134" s="123"/>
      <c r="VFT134" s="123"/>
      <c r="VFU134" s="123"/>
      <c r="VFV134" s="123"/>
      <c r="VFW134" s="123"/>
      <c r="VFX134" s="123"/>
      <c r="VFY134" s="123"/>
      <c r="VFZ134" s="123"/>
      <c r="VGA134" s="123"/>
      <c r="VGB134" s="123"/>
      <c r="VGC134" s="123"/>
      <c r="VGD134" s="123"/>
      <c r="VGE134" s="123"/>
      <c r="VGF134" s="123"/>
      <c r="VGG134" s="123"/>
      <c r="VGH134" s="123"/>
      <c r="VGI134" s="123"/>
      <c r="VGJ134" s="123"/>
      <c r="VGK134" s="123"/>
      <c r="VGL134" s="123"/>
      <c r="VGM134" s="123"/>
      <c r="VGN134" s="123"/>
      <c r="VGO134" s="123"/>
      <c r="VGP134" s="123"/>
      <c r="VGQ134" s="123"/>
      <c r="VGR134" s="123"/>
      <c r="VGS134" s="123"/>
      <c r="VGT134" s="123"/>
      <c r="VGU134" s="123"/>
      <c r="VGV134" s="123"/>
      <c r="VGW134" s="123"/>
      <c r="VGX134" s="123"/>
      <c r="VGY134" s="123"/>
      <c r="VGZ134" s="123"/>
      <c r="VHA134" s="123"/>
      <c r="VHB134" s="123"/>
      <c r="VHC134" s="123"/>
      <c r="VHD134" s="123"/>
      <c r="VHE134" s="123"/>
      <c r="VHF134" s="123"/>
      <c r="VHG134" s="123"/>
      <c r="VHH134" s="123"/>
      <c r="VHI134" s="123"/>
      <c r="VHJ134" s="123"/>
      <c r="VHK134" s="123"/>
      <c r="VHL134" s="123"/>
      <c r="VHM134" s="123"/>
      <c r="VHN134" s="123"/>
      <c r="VHO134" s="123"/>
      <c r="VHP134" s="123"/>
      <c r="VHQ134" s="123"/>
      <c r="VHR134" s="123"/>
      <c r="VHS134" s="123"/>
      <c r="VHT134" s="123"/>
      <c r="VHU134" s="123"/>
      <c r="VHV134" s="123"/>
      <c r="VHW134" s="123"/>
      <c r="VHX134" s="123"/>
      <c r="VHY134" s="123"/>
      <c r="VHZ134" s="123"/>
      <c r="VIA134" s="123"/>
      <c r="VIB134" s="123"/>
      <c r="VIC134" s="123"/>
      <c r="VID134" s="123"/>
      <c r="VIE134" s="123"/>
      <c r="VIF134" s="123"/>
      <c r="VIG134" s="123"/>
      <c r="VIH134" s="123"/>
      <c r="VII134" s="123"/>
      <c r="VIJ134" s="123"/>
      <c r="VIK134" s="123"/>
      <c r="VIL134" s="123"/>
      <c r="VIM134" s="123"/>
      <c r="VIN134" s="123"/>
      <c r="VIO134" s="123"/>
      <c r="VIP134" s="123"/>
      <c r="VIQ134" s="123"/>
      <c r="VIR134" s="123"/>
      <c r="VIS134" s="123"/>
      <c r="VIT134" s="123"/>
      <c r="VIU134" s="123"/>
      <c r="VIV134" s="123"/>
      <c r="VIW134" s="123"/>
      <c r="VIX134" s="123"/>
      <c r="VIY134" s="123"/>
      <c r="VIZ134" s="123"/>
      <c r="VJA134" s="123"/>
      <c r="VJB134" s="123"/>
      <c r="VJC134" s="123"/>
      <c r="VJD134" s="123"/>
      <c r="VJE134" s="123"/>
      <c r="VJF134" s="123"/>
      <c r="VJG134" s="123"/>
      <c r="VJH134" s="123"/>
      <c r="VJI134" s="123"/>
      <c r="VJJ134" s="123"/>
      <c r="VJK134" s="123"/>
      <c r="VJL134" s="123"/>
      <c r="VJM134" s="123"/>
      <c r="VJN134" s="123"/>
      <c r="VJO134" s="123"/>
      <c r="VJP134" s="123"/>
      <c r="VJQ134" s="123"/>
      <c r="VJR134" s="123"/>
      <c r="VJS134" s="123"/>
      <c r="VJT134" s="123"/>
      <c r="VJU134" s="123"/>
      <c r="VJV134" s="123"/>
      <c r="VJW134" s="123"/>
      <c r="VJX134" s="123"/>
      <c r="VJY134" s="123"/>
      <c r="VJZ134" s="123"/>
      <c r="VKA134" s="123"/>
      <c r="VKB134" s="123"/>
      <c r="VKC134" s="123"/>
      <c r="VKD134" s="123"/>
      <c r="VKE134" s="123"/>
      <c r="VKF134" s="123"/>
      <c r="VKG134" s="123"/>
      <c r="VKH134" s="123"/>
      <c r="VKI134" s="123"/>
      <c r="VKJ134" s="123"/>
      <c r="VKK134" s="123"/>
      <c r="VKL134" s="123"/>
      <c r="VKM134" s="123"/>
      <c r="VKN134" s="123"/>
      <c r="VKO134" s="123"/>
      <c r="VKP134" s="123"/>
      <c r="VKQ134" s="123"/>
      <c r="VKR134" s="123"/>
      <c r="VKS134" s="123"/>
      <c r="VKT134" s="123"/>
      <c r="VKU134" s="123"/>
      <c r="VKV134" s="123"/>
      <c r="VKW134" s="123"/>
      <c r="VKX134" s="123"/>
      <c r="VKY134" s="123"/>
      <c r="VKZ134" s="123"/>
      <c r="VLA134" s="123"/>
      <c r="VLB134" s="123"/>
      <c r="VLC134" s="123"/>
      <c r="VLD134" s="123"/>
      <c r="VLE134" s="123"/>
      <c r="VLF134" s="123"/>
      <c r="VLG134" s="123"/>
      <c r="VLH134" s="123"/>
      <c r="VLI134" s="123"/>
      <c r="VLJ134" s="123"/>
      <c r="VLK134" s="123"/>
      <c r="VLL134" s="123"/>
      <c r="VLM134" s="123"/>
      <c r="VLN134" s="123"/>
      <c r="VLO134" s="123"/>
      <c r="VLP134" s="123"/>
      <c r="VLQ134" s="123"/>
      <c r="VLR134" s="123"/>
      <c r="VLS134" s="123"/>
      <c r="VLT134" s="123"/>
      <c r="VLU134" s="123"/>
      <c r="VLV134" s="123"/>
      <c r="VLW134" s="123"/>
      <c r="VLX134" s="123"/>
      <c r="VLY134" s="123"/>
      <c r="VLZ134" s="123"/>
      <c r="VMA134" s="123"/>
      <c r="VMB134" s="123"/>
      <c r="VMC134" s="123"/>
      <c r="VMD134" s="123"/>
      <c r="VME134" s="123"/>
      <c r="VMF134" s="123"/>
      <c r="VMG134" s="123"/>
      <c r="VMH134" s="123"/>
      <c r="VMI134" s="123"/>
      <c r="VMJ134" s="123"/>
      <c r="VMK134" s="123"/>
      <c r="VML134" s="123"/>
      <c r="VMM134" s="123"/>
      <c r="VMN134" s="123"/>
      <c r="VMO134" s="123"/>
      <c r="VMP134" s="123"/>
      <c r="VMQ134" s="123"/>
      <c r="VMR134" s="123"/>
      <c r="VMS134" s="123"/>
      <c r="VMT134" s="123"/>
      <c r="VMU134" s="123"/>
      <c r="VMV134" s="123"/>
      <c r="VMW134" s="123"/>
      <c r="VMX134" s="123"/>
      <c r="VMY134" s="123"/>
      <c r="VMZ134" s="123"/>
      <c r="VNA134" s="123"/>
      <c r="VNB134" s="123"/>
      <c r="VNC134" s="123"/>
      <c r="VND134" s="123"/>
      <c r="VNE134" s="123"/>
      <c r="VNF134" s="123"/>
      <c r="VNG134" s="123"/>
      <c r="VNH134" s="123"/>
      <c r="VNI134" s="123"/>
      <c r="VNJ134" s="123"/>
      <c r="VNK134" s="123"/>
      <c r="VNL134" s="123"/>
      <c r="VNM134" s="123"/>
      <c r="VNN134" s="123"/>
      <c r="VNO134" s="123"/>
      <c r="VNP134" s="123"/>
      <c r="VNQ134" s="123"/>
      <c r="VNR134" s="123"/>
      <c r="VNS134" s="123"/>
      <c r="VNT134" s="123"/>
      <c r="VNU134" s="123"/>
      <c r="VNV134" s="123"/>
      <c r="VNW134" s="123"/>
      <c r="VNX134" s="123"/>
      <c r="VNY134" s="123"/>
      <c r="VNZ134" s="123"/>
      <c r="VOA134" s="123"/>
      <c r="VOB134" s="123"/>
      <c r="VOC134" s="123"/>
      <c r="VOD134" s="123"/>
      <c r="VOE134" s="123"/>
      <c r="VOF134" s="123"/>
      <c r="VOG134" s="123"/>
      <c r="VOH134" s="123"/>
      <c r="VOI134" s="123"/>
      <c r="VOJ134" s="123"/>
      <c r="VOK134" s="123"/>
      <c r="VOL134" s="123"/>
      <c r="VOM134" s="123"/>
      <c r="VON134" s="123"/>
      <c r="VOO134" s="123"/>
      <c r="VOP134" s="123"/>
      <c r="VOQ134" s="123"/>
      <c r="VOR134" s="123"/>
      <c r="VOS134" s="123"/>
      <c r="VOT134" s="123"/>
      <c r="VOU134" s="123"/>
      <c r="VOV134" s="123"/>
      <c r="VOW134" s="123"/>
      <c r="VOX134" s="123"/>
      <c r="VOY134" s="123"/>
      <c r="VOZ134" s="123"/>
      <c r="VPA134" s="123"/>
      <c r="VPB134" s="123"/>
      <c r="VPC134" s="123"/>
      <c r="VPD134" s="123"/>
      <c r="VPE134" s="123"/>
      <c r="VPF134" s="123"/>
      <c r="VPG134" s="123"/>
      <c r="VPH134" s="123"/>
      <c r="VPI134" s="123"/>
      <c r="VPJ134" s="123"/>
      <c r="VPK134" s="123"/>
      <c r="VPL134" s="123"/>
      <c r="VPM134" s="123"/>
      <c r="VPN134" s="123"/>
      <c r="VPO134" s="123"/>
      <c r="VPP134" s="123"/>
      <c r="VPQ134" s="123"/>
      <c r="VPR134" s="123"/>
      <c r="VPS134" s="123"/>
      <c r="VPT134" s="123"/>
      <c r="VPU134" s="123"/>
      <c r="VPV134" s="123"/>
      <c r="VPW134" s="123"/>
      <c r="VPX134" s="123"/>
      <c r="VPY134" s="123"/>
      <c r="VPZ134" s="123"/>
      <c r="VQA134" s="123"/>
      <c r="VQB134" s="123"/>
      <c r="VQC134" s="123"/>
      <c r="VQD134" s="123"/>
      <c r="VQE134" s="123"/>
      <c r="VQF134" s="123"/>
      <c r="VQG134" s="123"/>
      <c r="VQH134" s="123"/>
      <c r="VQI134" s="123"/>
      <c r="VQJ134" s="123"/>
      <c r="VQK134" s="123"/>
      <c r="VQL134" s="123"/>
      <c r="VQM134" s="123"/>
      <c r="VQN134" s="123"/>
      <c r="VQO134" s="123"/>
      <c r="VQP134" s="123"/>
      <c r="VQQ134" s="123"/>
      <c r="VQR134" s="123"/>
      <c r="VQS134" s="123"/>
      <c r="VQT134" s="123"/>
      <c r="VQU134" s="123"/>
      <c r="VQV134" s="123"/>
      <c r="VQW134" s="123"/>
      <c r="VQX134" s="123"/>
      <c r="VQY134" s="123"/>
      <c r="VQZ134" s="123"/>
      <c r="VRA134" s="123"/>
      <c r="VRB134" s="123"/>
      <c r="VRC134" s="123"/>
      <c r="VRD134" s="123"/>
      <c r="VRE134" s="123"/>
      <c r="VRF134" s="123"/>
      <c r="VRG134" s="123"/>
      <c r="VRH134" s="123"/>
      <c r="VRI134" s="123"/>
      <c r="VRJ134" s="123"/>
      <c r="VRK134" s="123"/>
      <c r="VRL134" s="123"/>
      <c r="VRM134" s="123"/>
      <c r="VRN134" s="123"/>
      <c r="VRO134" s="123"/>
      <c r="VRP134" s="123"/>
      <c r="VRQ134" s="123"/>
      <c r="VRR134" s="123"/>
      <c r="VRS134" s="123"/>
      <c r="VRT134" s="123"/>
      <c r="VRU134" s="123"/>
      <c r="VRV134" s="123"/>
      <c r="VRW134" s="123"/>
      <c r="VRX134" s="123"/>
      <c r="VRY134" s="123"/>
      <c r="VRZ134" s="123"/>
      <c r="VSA134" s="123"/>
      <c r="VSB134" s="123"/>
      <c r="VSC134" s="123"/>
      <c r="VSD134" s="123"/>
      <c r="VSE134" s="123"/>
      <c r="VSF134" s="123"/>
      <c r="VSG134" s="123"/>
      <c r="VSH134" s="123"/>
      <c r="VSI134" s="123"/>
      <c r="VSJ134" s="123"/>
      <c r="VSK134" s="123"/>
      <c r="VSL134" s="123"/>
      <c r="VSM134" s="123"/>
      <c r="VSN134" s="123"/>
      <c r="VSO134" s="123"/>
      <c r="VSP134" s="123"/>
      <c r="VSQ134" s="123"/>
      <c r="VSR134" s="123"/>
      <c r="VSS134" s="123"/>
      <c r="VST134" s="123"/>
      <c r="VSU134" s="123"/>
      <c r="VSV134" s="123"/>
      <c r="VSW134" s="123"/>
      <c r="VSX134" s="123"/>
      <c r="VSY134" s="123"/>
      <c r="VSZ134" s="123"/>
      <c r="VTA134" s="123"/>
      <c r="VTB134" s="123"/>
      <c r="VTC134" s="123"/>
      <c r="VTD134" s="123"/>
      <c r="VTE134" s="123"/>
      <c r="VTF134" s="123"/>
      <c r="VTG134" s="123"/>
      <c r="VTH134" s="123"/>
      <c r="VTI134" s="123"/>
      <c r="VTJ134" s="123"/>
      <c r="VTK134" s="123"/>
      <c r="VTL134" s="123"/>
      <c r="VTM134" s="123"/>
      <c r="VTN134" s="123"/>
      <c r="VTO134" s="123"/>
      <c r="VTP134" s="123"/>
      <c r="VTQ134" s="123"/>
      <c r="VTR134" s="123"/>
      <c r="VTS134" s="123"/>
      <c r="VTT134" s="123"/>
      <c r="VTU134" s="123"/>
      <c r="VTV134" s="123"/>
      <c r="VTW134" s="123"/>
      <c r="VTX134" s="123"/>
      <c r="VTY134" s="123"/>
      <c r="VTZ134" s="123"/>
      <c r="VUA134" s="123"/>
      <c r="VUB134" s="123"/>
      <c r="VUC134" s="123"/>
      <c r="VUD134" s="123"/>
      <c r="VUE134" s="123"/>
      <c r="VUF134" s="123"/>
      <c r="VUG134" s="123"/>
      <c r="VUH134" s="123"/>
      <c r="VUI134" s="123"/>
      <c r="VUJ134" s="123"/>
      <c r="VUK134" s="123"/>
      <c r="VUL134" s="123"/>
      <c r="VUM134" s="123"/>
      <c r="VUN134" s="123"/>
      <c r="VUO134" s="123"/>
      <c r="VUP134" s="123"/>
      <c r="VUQ134" s="123"/>
      <c r="VUR134" s="123"/>
      <c r="VUS134" s="123"/>
      <c r="VUT134" s="123"/>
      <c r="VUU134" s="123"/>
      <c r="VUV134" s="123"/>
      <c r="VUW134" s="123"/>
      <c r="VUX134" s="123"/>
      <c r="VUY134" s="123"/>
      <c r="VUZ134" s="123"/>
      <c r="VVA134" s="123"/>
      <c r="VVB134" s="123"/>
      <c r="VVC134" s="123"/>
      <c r="VVD134" s="123"/>
      <c r="VVE134" s="123"/>
      <c r="VVF134" s="123"/>
      <c r="VVG134" s="123"/>
      <c r="VVH134" s="123"/>
      <c r="VVI134" s="123"/>
      <c r="VVJ134" s="123"/>
      <c r="VVK134" s="123"/>
      <c r="VVL134" s="123"/>
      <c r="VVM134" s="123"/>
      <c r="VVN134" s="123"/>
      <c r="VVO134" s="123"/>
      <c r="VVP134" s="123"/>
      <c r="VVQ134" s="123"/>
      <c r="VVR134" s="123"/>
      <c r="VVS134" s="123"/>
      <c r="VVT134" s="123"/>
      <c r="VVU134" s="123"/>
      <c r="VVV134" s="123"/>
      <c r="VVW134" s="123"/>
      <c r="VVX134" s="123"/>
      <c r="VVY134" s="123"/>
      <c r="VVZ134" s="123"/>
      <c r="VWA134" s="123"/>
      <c r="VWB134" s="123"/>
      <c r="VWC134" s="123"/>
      <c r="VWD134" s="123"/>
      <c r="VWE134" s="123"/>
      <c r="VWF134" s="123"/>
      <c r="VWG134" s="123"/>
      <c r="VWH134" s="123"/>
      <c r="VWI134" s="123"/>
      <c r="VWJ134" s="123"/>
      <c r="VWK134" s="123"/>
      <c r="VWL134" s="123"/>
      <c r="VWM134" s="123"/>
      <c r="VWN134" s="123"/>
      <c r="VWO134" s="123"/>
      <c r="VWP134" s="123"/>
      <c r="VWQ134" s="123"/>
      <c r="VWR134" s="123"/>
      <c r="VWS134" s="123"/>
      <c r="VWT134" s="123"/>
      <c r="VWU134" s="123"/>
      <c r="VWV134" s="123"/>
      <c r="VWW134" s="123"/>
      <c r="VWX134" s="123"/>
      <c r="VWY134" s="123"/>
      <c r="VWZ134" s="123"/>
      <c r="VXA134" s="123"/>
      <c r="VXB134" s="123"/>
      <c r="VXC134" s="123"/>
      <c r="VXD134" s="123"/>
      <c r="VXE134" s="123"/>
      <c r="VXF134" s="123"/>
      <c r="VXG134" s="123"/>
      <c r="VXH134" s="123"/>
      <c r="VXI134" s="123"/>
      <c r="VXJ134" s="123"/>
      <c r="VXK134" s="123"/>
      <c r="VXL134" s="123"/>
      <c r="VXM134" s="123"/>
      <c r="VXN134" s="123"/>
      <c r="VXO134" s="123"/>
      <c r="VXP134" s="123"/>
      <c r="VXQ134" s="123"/>
      <c r="VXR134" s="123"/>
      <c r="VXS134" s="123"/>
      <c r="VXT134" s="123"/>
      <c r="VXU134" s="123"/>
      <c r="VXV134" s="123"/>
      <c r="VXW134" s="123"/>
      <c r="VXX134" s="123"/>
      <c r="VXY134" s="123"/>
      <c r="VXZ134" s="123"/>
      <c r="VYA134" s="123"/>
      <c r="VYB134" s="123"/>
      <c r="VYC134" s="123"/>
      <c r="VYD134" s="123"/>
      <c r="VYE134" s="123"/>
      <c r="VYF134" s="123"/>
      <c r="VYG134" s="123"/>
      <c r="VYH134" s="123"/>
      <c r="VYI134" s="123"/>
      <c r="VYJ134" s="123"/>
      <c r="VYK134" s="123"/>
      <c r="VYL134" s="123"/>
      <c r="VYM134" s="123"/>
      <c r="VYN134" s="123"/>
      <c r="VYO134" s="123"/>
      <c r="VYP134" s="123"/>
      <c r="VYQ134" s="123"/>
      <c r="VYR134" s="123"/>
      <c r="VYS134" s="123"/>
      <c r="VYT134" s="123"/>
      <c r="VYU134" s="123"/>
      <c r="VYV134" s="123"/>
      <c r="VYW134" s="123"/>
      <c r="VYX134" s="123"/>
      <c r="VYY134" s="123"/>
      <c r="VYZ134" s="123"/>
      <c r="VZA134" s="123"/>
      <c r="VZB134" s="123"/>
      <c r="VZC134" s="123"/>
      <c r="VZD134" s="123"/>
      <c r="VZE134" s="123"/>
      <c r="VZF134" s="123"/>
      <c r="VZG134" s="123"/>
      <c r="VZH134" s="123"/>
      <c r="VZI134" s="123"/>
      <c r="VZJ134" s="123"/>
      <c r="VZK134" s="123"/>
      <c r="VZL134" s="123"/>
      <c r="VZM134" s="123"/>
      <c r="VZN134" s="123"/>
      <c r="VZO134" s="123"/>
      <c r="VZP134" s="123"/>
      <c r="VZQ134" s="123"/>
      <c r="VZR134" s="123"/>
      <c r="VZS134" s="123"/>
      <c r="VZT134" s="123"/>
      <c r="VZU134" s="123"/>
      <c r="VZV134" s="123"/>
      <c r="VZW134" s="123"/>
      <c r="VZX134" s="123"/>
      <c r="VZY134" s="123"/>
      <c r="VZZ134" s="123"/>
      <c r="WAA134" s="123"/>
      <c r="WAB134" s="123"/>
      <c r="WAC134" s="123"/>
      <c r="WAD134" s="123"/>
      <c r="WAE134" s="123"/>
      <c r="WAF134" s="123"/>
      <c r="WAG134" s="123"/>
      <c r="WAH134" s="123"/>
      <c r="WAI134" s="123"/>
      <c r="WAJ134" s="123"/>
      <c r="WAK134" s="123"/>
      <c r="WAL134" s="123"/>
      <c r="WAM134" s="123"/>
      <c r="WAN134" s="123"/>
      <c r="WAO134" s="123"/>
      <c r="WAP134" s="123"/>
      <c r="WAQ134" s="123"/>
      <c r="WAR134" s="123"/>
      <c r="WAS134" s="123"/>
      <c r="WAT134" s="123"/>
      <c r="WAU134" s="123"/>
      <c r="WAV134" s="123"/>
      <c r="WAW134" s="123"/>
      <c r="WAX134" s="123"/>
      <c r="WAY134" s="123"/>
      <c r="WAZ134" s="123"/>
      <c r="WBA134" s="123"/>
      <c r="WBB134" s="123"/>
      <c r="WBC134" s="123"/>
      <c r="WBD134" s="123"/>
      <c r="WBE134" s="123"/>
      <c r="WBF134" s="123"/>
      <c r="WBG134" s="123"/>
      <c r="WBH134" s="123"/>
      <c r="WBI134" s="123"/>
      <c r="WBJ134" s="123"/>
      <c r="WBK134" s="123"/>
      <c r="WBL134" s="123"/>
      <c r="WBM134" s="123"/>
      <c r="WBN134" s="123"/>
      <c r="WBO134" s="123"/>
      <c r="WBP134" s="123"/>
      <c r="WBQ134" s="123"/>
      <c r="WBR134" s="123"/>
      <c r="WBS134" s="123"/>
      <c r="WBT134" s="123"/>
      <c r="WBU134" s="123"/>
      <c r="WBV134" s="123"/>
      <c r="WBW134" s="123"/>
      <c r="WBX134" s="123"/>
      <c r="WBY134" s="123"/>
      <c r="WBZ134" s="123"/>
      <c r="WCA134" s="123"/>
      <c r="WCB134" s="123"/>
      <c r="WCC134" s="123"/>
      <c r="WCD134" s="123"/>
      <c r="WCE134" s="123"/>
      <c r="WCF134" s="123"/>
      <c r="WCG134" s="123"/>
      <c r="WCH134" s="123"/>
      <c r="WCI134" s="123"/>
      <c r="WCJ134" s="123"/>
      <c r="WCK134" s="123"/>
      <c r="WCL134" s="123"/>
      <c r="WCM134" s="123"/>
      <c r="WCN134" s="123"/>
      <c r="WCO134" s="123"/>
      <c r="WCP134" s="123"/>
      <c r="WCQ134" s="123"/>
      <c r="WCR134" s="123"/>
      <c r="WCS134" s="123"/>
      <c r="WCT134" s="123"/>
      <c r="WCU134" s="123"/>
      <c r="WCV134" s="123"/>
      <c r="WCW134" s="123"/>
      <c r="WCX134" s="123"/>
      <c r="WCY134" s="123"/>
      <c r="WCZ134" s="123"/>
      <c r="WDA134" s="123"/>
      <c r="WDB134" s="123"/>
      <c r="WDC134" s="123"/>
      <c r="WDD134" s="123"/>
      <c r="WDE134" s="123"/>
      <c r="WDF134" s="123"/>
      <c r="WDG134" s="123"/>
      <c r="WDH134" s="123"/>
      <c r="WDI134" s="123"/>
      <c r="WDJ134" s="123"/>
      <c r="WDK134" s="123"/>
      <c r="WDL134" s="123"/>
      <c r="WDM134" s="123"/>
      <c r="WDN134" s="123"/>
      <c r="WDO134" s="123"/>
      <c r="WDP134" s="123"/>
      <c r="WDQ134" s="123"/>
      <c r="WDR134" s="123"/>
      <c r="WDS134" s="123"/>
      <c r="WDT134" s="123"/>
      <c r="WDU134" s="123"/>
      <c r="WDV134" s="123"/>
      <c r="WDW134" s="123"/>
      <c r="WDX134" s="123"/>
      <c r="WDY134" s="123"/>
      <c r="WDZ134" s="123"/>
      <c r="WEA134" s="123"/>
      <c r="WEB134" s="123"/>
      <c r="WEC134" s="123"/>
      <c r="WED134" s="123"/>
      <c r="WEE134" s="123"/>
      <c r="WEF134" s="123"/>
      <c r="WEG134" s="123"/>
      <c r="WEH134" s="123"/>
      <c r="WEI134" s="123"/>
      <c r="WEJ134" s="123"/>
      <c r="WEK134" s="123"/>
      <c r="WEL134" s="123"/>
      <c r="WEM134" s="123"/>
      <c r="WEN134" s="123"/>
      <c r="WEO134" s="123"/>
      <c r="WEP134" s="123"/>
      <c r="WEQ134" s="123"/>
      <c r="WER134" s="123"/>
      <c r="WES134" s="123"/>
      <c r="WET134" s="123"/>
      <c r="WEU134" s="123"/>
      <c r="WEV134" s="123"/>
      <c r="WEW134" s="123"/>
      <c r="WEX134" s="123"/>
      <c r="WEY134" s="123"/>
      <c r="WEZ134" s="123"/>
      <c r="WFA134" s="123"/>
      <c r="WFB134" s="123"/>
      <c r="WFC134" s="123"/>
      <c r="WFD134" s="123"/>
      <c r="WFE134" s="123"/>
      <c r="WFF134" s="123"/>
      <c r="WFG134" s="123"/>
      <c r="WFH134" s="123"/>
      <c r="WFI134" s="123"/>
      <c r="WFJ134" s="123"/>
      <c r="WFK134" s="123"/>
      <c r="WFL134" s="123"/>
      <c r="WFM134" s="123"/>
      <c r="WFN134" s="123"/>
      <c r="WFO134" s="123"/>
      <c r="WFP134" s="123"/>
      <c r="WFQ134" s="123"/>
      <c r="WFR134" s="123"/>
      <c r="WFS134" s="123"/>
      <c r="WFT134" s="123"/>
      <c r="WFU134" s="123"/>
      <c r="WFV134" s="123"/>
      <c r="WFW134" s="123"/>
      <c r="WFX134" s="123"/>
      <c r="WFY134" s="123"/>
      <c r="WFZ134" s="123"/>
      <c r="WGA134" s="123"/>
      <c r="WGB134" s="123"/>
      <c r="WGC134" s="123"/>
      <c r="WGD134" s="123"/>
      <c r="WGE134" s="123"/>
      <c r="WGF134" s="123"/>
      <c r="WGG134" s="123"/>
      <c r="WGH134" s="123"/>
      <c r="WGI134" s="123"/>
      <c r="WGJ134" s="123"/>
      <c r="WGK134" s="123"/>
      <c r="WGL134" s="123"/>
      <c r="WGM134" s="123"/>
      <c r="WGN134" s="123"/>
      <c r="WGO134" s="123"/>
      <c r="WGP134" s="123"/>
      <c r="WGQ134" s="123"/>
      <c r="WGR134" s="123"/>
      <c r="WGS134" s="123"/>
      <c r="WGT134" s="123"/>
      <c r="WGU134" s="123"/>
      <c r="WGV134" s="123"/>
      <c r="WGW134" s="123"/>
      <c r="WGX134" s="123"/>
      <c r="WGY134" s="123"/>
      <c r="WGZ134" s="123"/>
      <c r="WHA134" s="123"/>
      <c r="WHB134" s="123"/>
      <c r="WHC134" s="123"/>
      <c r="WHD134" s="123"/>
      <c r="WHE134" s="123"/>
      <c r="WHF134" s="123"/>
      <c r="WHG134" s="123"/>
      <c r="WHH134" s="123"/>
      <c r="WHI134" s="123"/>
      <c r="WHJ134" s="123"/>
      <c r="WHK134" s="123"/>
      <c r="WHL134" s="123"/>
      <c r="WHM134" s="123"/>
      <c r="WHN134" s="123"/>
      <c r="WHO134" s="123"/>
      <c r="WHP134" s="123"/>
      <c r="WHQ134" s="123"/>
      <c r="WHR134" s="123"/>
      <c r="WHS134" s="123"/>
      <c r="WHT134" s="123"/>
      <c r="WHU134" s="123"/>
      <c r="WHV134" s="123"/>
      <c r="WHW134" s="123"/>
      <c r="WHX134" s="123"/>
      <c r="WHY134" s="123"/>
      <c r="WHZ134" s="123"/>
      <c r="WIA134" s="123"/>
      <c r="WIB134" s="123"/>
      <c r="WIC134" s="123"/>
      <c r="WID134" s="123"/>
      <c r="WIE134" s="123"/>
      <c r="WIF134" s="123"/>
      <c r="WIG134" s="123"/>
      <c r="WIH134" s="123"/>
      <c r="WII134" s="123"/>
      <c r="WIJ134" s="123"/>
      <c r="WIK134" s="123"/>
      <c r="WIL134" s="123"/>
      <c r="WIM134" s="123"/>
      <c r="WIN134" s="123"/>
      <c r="WIO134" s="123"/>
      <c r="WIP134" s="123"/>
      <c r="WIQ134" s="123"/>
      <c r="WIR134" s="123"/>
      <c r="WIS134" s="123"/>
      <c r="WIT134" s="123"/>
      <c r="WIU134" s="123"/>
      <c r="WIV134" s="123"/>
      <c r="WIW134" s="123"/>
      <c r="WIX134" s="123"/>
      <c r="WIY134" s="123"/>
      <c r="WIZ134" s="123"/>
      <c r="WJA134" s="123"/>
      <c r="WJB134" s="123"/>
      <c r="WJC134" s="123"/>
      <c r="WJD134" s="123"/>
      <c r="WJE134" s="123"/>
      <c r="WJF134" s="123"/>
      <c r="WJG134" s="123"/>
      <c r="WJH134" s="123"/>
      <c r="WJI134" s="123"/>
      <c r="WJJ134" s="123"/>
      <c r="WJK134" s="123"/>
      <c r="WJL134" s="123"/>
      <c r="WJM134" s="123"/>
      <c r="WJN134" s="123"/>
      <c r="WJO134" s="123"/>
      <c r="WJP134" s="123"/>
      <c r="WJQ134" s="123"/>
      <c r="WJR134" s="123"/>
      <c r="WJS134" s="123"/>
      <c r="WJT134" s="123"/>
      <c r="WJU134" s="123"/>
      <c r="WJV134" s="123"/>
      <c r="WJW134" s="123"/>
      <c r="WJX134" s="123"/>
      <c r="WJY134" s="123"/>
      <c r="WJZ134" s="123"/>
      <c r="WKA134" s="123"/>
      <c r="WKB134" s="123"/>
      <c r="WKC134" s="123"/>
      <c r="WKD134" s="123"/>
      <c r="WKE134" s="123"/>
      <c r="WKF134" s="123"/>
      <c r="WKG134" s="123"/>
      <c r="WKH134" s="123"/>
      <c r="WKI134" s="123"/>
      <c r="WKJ134" s="123"/>
      <c r="WKK134" s="123"/>
      <c r="WKL134" s="123"/>
      <c r="WKM134" s="123"/>
      <c r="WKN134" s="123"/>
      <c r="WKO134" s="123"/>
      <c r="WKP134" s="123"/>
      <c r="WKQ134" s="123"/>
      <c r="WKR134" s="123"/>
      <c r="WKS134" s="123"/>
      <c r="WKT134" s="123"/>
      <c r="WKU134" s="123"/>
      <c r="WKV134" s="123"/>
      <c r="WKW134" s="123"/>
      <c r="WKX134" s="123"/>
      <c r="WKY134" s="123"/>
      <c r="WKZ134" s="123"/>
      <c r="WLA134" s="123"/>
      <c r="WLB134" s="123"/>
      <c r="WLC134" s="123"/>
      <c r="WLD134" s="123"/>
      <c r="WLE134" s="123"/>
      <c r="WLF134" s="123"/>
      <c r="WLG134" s="123"/>
      <c r="WLH134" s="123"/>
      <c r="WLI134" s="123"/>
      <c r="WLJ134" s="123"/>
      <c r="WLK134" s="123"/>
      <c r="WLL134" s="123"/>
      <c r="WLM134" s="123"/>
      <c r="WLN134" s="123"/>
      <c r="WLO134" s="123"/>
      <c r="WLP134" s="123"/>
      <c r="WLQ134" s="123"/>
      <c r="WLR134" s="123"/>
      <c r="WLS134" s="123"/>
      <c r="WLT134" s="123"/>
      <c r="WLU134" s="123"/>
      <c r="WLV134" s="123"/>
      <c r="WLW134" s="123"/>
      <c r="WLX134" s="123"/>
      <c r="WLY134" s="123"/>
      <c r="WLZ134" s="123"/>
      <c r="WMA134" s="123"/>
      <c r="WMB134" s="123"/>
      <c r="WMC134" s="123"/>
      <c r="WMD134" s="123"/>
      <c r="WME134" s="123"/>
      <c r="WMF134" s="123"/>
      <c r="WMG134" s="123"/>
      <c r="WMH134" s="123"/>
      <c r="WMI134" s="123"/>
      <c r="WMJ134" s="123"/>
      <c r="WMK134" s="123"/>
      <c r="WML134" s="123"/>
      <c r="WMM134" s="123"/>
      <c r="WMN134" s="123"/>
      <c r="WMO134" s="123"/>
      <c r="WMP134" s="123"/>
      <c r="WMQ134" s="123"/>
      <c r="WMR134" s="123"/>
      <c r="WMS134" s="123"/>
      <c r="WMT134" s="123"/>
      <c r="WMU134" s="123"/>
      <c r="WMV134" s="123"/>
      <c r="WMW134" s="123"/>
      <c r="WMX134" s="123"/>
      <c r="WMY134" s="123"/>
      <c r="WMZ134" s="123"/>
      <c r="WNA134" s="123"/>
      <c r="WNB134" s="123"/>
      <c r="WNC134" s="123"/>
      <c r="WND134" s="123"/>
      <c r="WNE134" s="123"/>
      <c r="WNF134" s="123"/>
      <c r="WNG134" s="123"/>
      <c r="WNH134" s="123"/>
      <c r="WNI134" s="123"/>
      <c r="WNJ134" s="123"/>
      <c r="WNK134" s="123"/>
      <c r="WNL134" s="123"/>
      <c r="WNM134" s="123"/>
      <c r="WNN134" s="123"/>
      <c r="WNO134" s="123"/>
      <c r="WNP134" s="123"/>
      <c r="WNQ134" s="123"/>
      <c r="WNR134" s="123"/>
      <c r="WNS134" s="123"/>
      <c r="WNT134" s="123"/>
      <c r="WNU134" s="123"/>
      <c r="WNV134" s="123"/>
      <c r="WNW134" s="123"/>
      <c r="WNX134" s="123"/>
      <c r="WNY134" s="123"/>
      <c r="WNZ134" s="123"/>
      <c r="WOA134" s="123"/>
      <c r="WOB134" s="123"/>
      <c r="WOC134" s="123"/>
      <c r="WOD134" s="123"/>
      <c r="WOE134" s="123"/>
      <c r="WOF134" s="123"/>
      <c r="WOG134" s="123"/>
      <c r="WOH134" s="123"/>
      <c r="WOI134" s="123"/>
      <c r="WOJ134" s="123"/>
      <c r="WOK134" s="123"/>
      <c r="WOL134" s="123"/>
      <c r="WOM134" s="123"/>
      <c r="WON134" s="123"/>
      <c r="WOO134" s="123"/>
      <c r="WOP134" s="123"/>
      <c r="WOQ134" s="123"/>
      <c r="WOR134" s="123"/>
      <c r="WOS134" s="123"/>
      <c r="WOT134" s="123"/>
      <c r="WOU134" s="123"/>
      <c r="WOV134" s="123"/>
      <c r="WOW134" s="123"/>
      <c r="WOX134" s="123"/>
      <c r="WOY134" s="123"/>
      <c r="WOZ134" s="123"/>
      <c r="WPA134" s="123"/>
      <c r="WPB134" s="123"/>
      <c r="WPC134" s="123"/>
      <c r="WPD134" s="123"/>
      <c r="WPE134" s="123"/>
      <c r="WPF134" s="123"/>
      <c r="WPG134" s="123"/>
      <c r="WPH134" s="123"/>
      <c r="WPI134" s="123"/>
      <c r="WPJ134" s="123"/>
      <c r="WPK134" s="123"/>
      <c r="WPL134" s="123"/>
      <c r="WPM134" s="123"/>
      <c r="WPN134" s="123"/>
      <c r="WPO134" s="123"/>
      <c r="WPP134" s="123"/>
      <c r="WPQ134" s="123"/>
      <c r="WPR134" s="123"/>
      <c r="WPS134" s="123"/>
      <c r="WPT134" s="123"/>
      <c r="WPU134" s="123"/>
      <c r="WPV134" s="123"/>
      <c r="WPW134" s="123"/>
      <c r="WPX134" s="123"/>
      <c r="WPY134" s="123"/>
      <c r="WPZ134" s="123"/>
      <c r="WQA134" s="123"/>
      <c r="WQB134" s="123"/>
      <c r="WQC134" s="123"/>
      <c r="WQD134" s="123"/>
      <c r="WQE134" s="123"/>
      <c r="WQF134" s="123"/>
      <c r="WQG134" s="123"/>
      <c r="WQH134" s="123"/>
      <c r="WQI134" s="123"/>
      <c r="WQJ134" s="123"/>
      <c r="WQK134" s="123"/>
      <c r="WQL134" s="123"/>
      <c r="WQM134" s="123"/>
      <c r="WQN134" s="123"/>
      <c r="WQO134" s="123"/>
      <c r="WQP134" s="123"/>
      <c r="WQQ134" s="123"/>
      <c r="WQR134" s="123"/>
      <c r="WQS134" s="123"/>
      <c r="WQT134" s="123"/>
      <c r="WQU134" s="123"/>
      <c r="WQV134" s="123"/>
      <c r="WQW134" s="123"/>
      <c r="WQX134" s="123"/>
      <c r="WQY134" s="123"/>
      <c r="WQZ134" s="123"/>
      <c r="WRA134" s="123"/>
      <c r="WRB134" s="123"/>
      <c r="WRC134" s="123"/>
      <c r="WRD134" s="123"/>
      <c r="WRE134" s="123"/>
      <c r="WRF134" s="123"/>
      <c r="WRG134" s="123"/>
      <c r="WRH134" s="123"/>
      <c r="WRI134" s="123"/>
      <c r="WRJ134" s="123"/>
      <c r="WRK134" s="123"/>
      <c r="WRL134" s="123"/>
      <c r="WRM134" s="123"/>
      <c r="WRN134" s="123"/>
      <c r="WRO134" s="123"/>
      <c r="WRP134" s="123"/>
      <c r="WRQ134" s="123"/>
      <c r="WRR134" s="123"/>
      <c r="WRS134" s="123"/>
      <c r="WRT134" s="123"/>
      <c r="WRU134" s="123"/>
      <c r="WRV134" s="123"/>
      <c r="WRW134" s="123"/>
      <c r="WRX134" s="123"/>
      <c r="WRY134" s="123"/>
      <c r="WRZ134" s="123"/>
      <c r="WSA134" s="123"/>
      <c r="WSB134" s="123"/>
      <c r="WSC134" s="123"/>
      <c r="WSD134" s="123"/>
      <c r="WSE134" s="123"/>
      <c r="WSF134" s="123"/>
      <c r="WSG134" s="123"/>
      <c r="WSH134" s="123"/>
      <c r="WSI134" s="123"/>
      <c r="WSJ134" s="123"/>
      <c r="WSK134" s="123"/>
      <c r="WSL134" s="123"/>
      <c r="WSM134" s="123"/>
      <c r="WSN134" s="123"/>
      <c r="WSO134" s="123"/>
      <c r="WSP134" s="123"/>
      <c r="WSQ134" s="123"/>
      <c r="WSR134" s="123"/>
      <c r="WSS134" s="123"/>
      <c r="WST134" s="123"/>
      <c r="WSU134" s="123"/>
      <c r="WSV134" s="123"/>
      <c r="WSW134" s="123"/>
      <c r="WSX134" s="123"/>
      <c r="WSY134" s="123"/>
      <c r="WSZ134" s="123"/>
      <c r="WTA134" s="123"/>
      <c r="WTB134" s="123"/>
      <c r="WTC134" s="123"/>
      <c r="WTD134" s="123"/>
      <c r="WTE134" s="123"/>
      <c r="WTF134" s="123"/>
      <c r="WTG134" s="123"/>
      <c r="WTH134" s="123"/>
      <c r="WTI134" s="123"/>
      <c r="WTJ134" s="123"/>
      <c r="WTK134" s="123"/>
      <c r="WTL134" s="123"/>
      <c r="WTM134" s="123"/>
      <c r="WTN134" s="123"/>
      <c r="WTO134" s="123"/>
      <c r="WTP134" s="123"/>
      <c r="WTQ134" s="123"/>
      <c r="WTR134" s="123"/>
      <c r="WTS134" s="123"/>
      <c r="WTT134" s="123"/>
      <c r="WTU134" s="123"/>
      <c r="WTV134" s="123"/>
      <c r="WTW134" s="123"/>
      <c r="WTX134" s="123"/>
      <c r="WTY134" s="123"/>
      <c r="WTZ134" s="123"/>
      <c r="WUA134" s="123"/>
      <c r="WUB134" s="123"/>
      <c r="WUC134" s="123"/>
      <c r="WUD134" s="123"/>
      <c r="WUE134" s="123"/>
      <c r="WUF134" s="123"/>
      <c r="WUG134" s="123"/>
      <c r="WUH134" s="123"/>
      <c r="WUI134" s="123"/>
      <c r="WUJ134" s="123"/>
      <c r="WUK134" s="123"/>
      <c r="WUL134" s="123"/>
      <c r="WUM134" s="123"/>
      <c r="WUN134" s="123"/>
      <c r="WUO134" s="123"/>
      <c r="WUP134" s="123"/>
      <c r="WUQ134" s="123"/>
      <c r="WUR134" s="123"/>
      <c r="WUS134" s="123"/>
      <c r="WUT134" s="123"/>
      <c r="WUU134" s="123"/>
      <c r="WUV134" s="123"/>
      <c r="WUW134" s="123"/>
      <c r="WUX134" s="123"/>
      <c r="WUY134" s="123"/>
      <c r="WUZ134" s="123"/>
      <c r="WVA134" s="123"/>
      <c r="WVB134" s="123"/>
      <c r="WVC134" s="123"/>
      <c r="WVD134" s="123"/>
      <c r="WVE134" s="123"/>
      <c r="WVF134" s="123"/>
      <c r="WVG134" s="123"/>
      <c r="WVH134" s="123"/>
      <c r="WVI134" s="123"/>
      <c r="WVJ134" s="123"/>
      <c r="WVK134" s="123"/>
      <c r="WVL134" s="123"/>
      <c r="WVM134" s="123"/>
      <c r="WVN134" s="123"/>
      <c r="WVO134" s="123"/>
      <c r="WVP134" s="123"/>
      <c r="WVQ134" s="123"/>
      <c r="WVR134" s="123"/>
      <c r="WVS134" s="123"/>
      <c r="WVT134" s="123"/>
      <c r="WVU134" s="123"/>
      <c r="WVV134" s="123"/>
      <c r="WVW134" s="123"/>
      <c r="WVX134" s="123"/>
      <c r="WVY134" s="123"/>
      <c r="WVZ134" s="123"/>
      <c r="WWA134" s="123"/>
      <c r="WWB134" s="123"/>
      <c r="WWC134" s="123"/>
      <c r="WWD134" s="123"/>
      <c r="WWE134" s="123"/>
      <c r="WWF134" s="123"/>
      <c r="WWG134" s="123"/>
      <c r="WWH134" s="123"/>
      <c r="WWI134" s="123"/>
      <c r="WWJ134" s="123"/>
      <c r="WWK134" s="123"/>
      <c r="WWL134" s="123"/>
      <c r="WWM134" s="123"/>
      <c r="WWN134" s="123"/>
      <c r="WWO134" s="123"/>
      <c r="WWP134" s="123"/>
      <c r="WWQ134" s="123"/>
      <c r="WWR134" s="123"/>
      <c r="WWS134" s="123"/>
      <c r="WWT134" s="123"/>
      <c r="WWU134" s="123"/>
      <c r="WWV134" s="123"/>
      <c r="WWW134" s="123"/>
      <c r="WWX134" s="123"/>
      <c r="WWY134" s="123"/>
      <c r="WWZ134" s="123"/>
      <c r="WXA134" s="123"/>
      <c r="WXB134" s="123"/>
      <c r="WXC134" s="123"/>
      <c r="WXD134" s="123"/>
      <c r="WXE134" s="123"/>
      <c r="WXF134" s="123"/>
      <c r="WXG134" s="123"/>
      <c r="WXH134" s="123"/>
      <c r="WXI134" s="123"/>
      <c r="WXJ134" s="123"/>
      <c r="WXK134" s="123"/>
      <c r="WXL134" s="123"/>
      <c r="WXM134" s="123"/>
      <c r="WXN134" s="123"/>
      <c r="WXO134" s="123"/>
      <c r="WXP134" s="123"/>
      <c r="WXQ134" s="123"/>
      <c r="WXR134" s="123"/>
      <c r="WXS134" s="123"/>
      <c r="WXT134" s="123"/>
      <c r="WXU134" s="123"/>
      <c r="WXV134" s="123"/>
      <c r="WXW134" s="123"/>
      <c r="WXX134" s="123"/>
      <c r="WXY134" s="123"/>
      <c r="WXZ134" s="123"/>
      <c r="WYA134" s="123"/>
      <c r="WYB134" s="123"/>
      <c r="WYC134" s="123"/>
      <c r="WYD134" s="123"/>
      <c r="WYE134" s="123"/>
      <c r="WYF134" s="123"/>
      <c r="WYG134" s="123"/>
      <c r="WYH134" s="123"/>
      <c r="WYI134" s="123"/>
      <c r="WYJ134" s="123"/>
      <c r="WYK134" s="123"/>
      <c r="WYL134" s="123"/>
      <c r="WYM134" s="123"/>
      <c r="WYN134" s="123"/>
      <c r="WYO134" s="123"/>
      <c r="WYP134" s="123"/>
      <c r="WYQ134" s="123"/>
      <c r="WYR134" s="123"/>
      <c r="WYS134" s="123"/>
      <c r="WYT134" s="123"/>
      <c r="WYU134" s="123"/>
      <c r="WYV134" s="123"/>
      <c r="WYW134" s="123"/>
      <c r="WYX134" s="123"/>
      <c r="WYY134" s="123"/>
      <c r="WYZ134" s="123"/>
      <c r="WZA134" s="123"/>
      <c r="WZB134" s="123"/>
      <c r="WZC134" s="123"/>
      <c r="WZD134" s="123"/>
      <c r="WZE134" s="123"/>
      <c r="WZF134" s="123"/>
      <c r="WZG134" s="123"/>
      <c r="WZH134" s="123"/>
      <c r="WZI134" s="123"/>
      <c r="WZJ134" s="123"/>
      <c r="WZK134" s="123"/>
      <c r="WZL134" s="123"/>
      <c r="WZM134" s="123"/>
      <c r="WZN134" s="123"/>
      <c r="WZO134" s="123"/>
      <c r="WZP134" s="123"/>
      <c r="WZQ134" s="123"/>
      <c r="WZR134" s="123"/>
      <c r="WZS134" s="123"/>
      <c r="WZT134" s="123"/>
      <c r="WZU134" s="123"/>
      <c r="WZV134" s="123"/>
      <c r="WZW134" s="123"/>
      <c r="WZX134" s="123"/>
      <c r="WZY134" s="123"/>
      <c r="WZZ134" s="123"/>
      <c r="XAA134" s="123"/>
      <c r="XAB134" s="123"/>
      <c r="XAC134" s="123"/>
      <c r="XAD134" s="123"/>
      <c r="XAE134" s="123"/>
      <c r="XAF134" s="123"/>
      <c r="XAG134" s="123"/>
      <c r="XAH134" s="123"/>
      <c r="XAI134" s="123"/>
      <c r="XAJ134" s="123"/>
      <c r="XAK134" s="123"/>
      <c r="XAL134" s="123"/>
      <c r="XAM134" s="123"/>
      <c r="XAN134" s="123"/>
      <c r="XAO134" s="123"/>
      <c r="XAP134" s="123"/>
      <c r="XAQ134" s="123"/>
      <c r="XAR134" s="123"/>
      <c r="XAS134" s="123"/>
      <c r="XAT134" s="123"/>
      <c r="XAU134" s="123"/>
      <c r="XAV134" s="123"/>
      <c r="XAW134" s="123"/>
      <c r="XAX134" s="123"/>
      <c r="XAY134" s="123"/>
      <c r="XAZ134" s="123"/>
      <c r="XBA134" s="123"/>
      <c r="XBB134" s="123"/>
      <c r="XBC134" s="123"/>
      <c r="XBD134" s="123"/>
      <c r="XBE134" s="123"/>
      <c r="XBF134" s="123"/>
      <c r="XBG134" s="123"/>
      <c r="XBH134" s="123"/>
      <c r="XBI134" s="123"/>
      <c r="XBJ134" s="123"/>
      <c r="XBK134" s="123"/>
      <c r="XBL134" s="123"/>
      <c r="XBM134" s="123"/>
      <c r="XBN134" s="123"/>
      <c r="XBO134" s="123"/>
      <c r="XBP134" s="123"/>
      <c r="XBQ134" s="123"/>
      <c r="XBR134" s="123"/>
      <c r="XBS134" s="123"/>
      <c r="XBT134" s="123"/>
      <c r="XBU134" s="123"/>
      <c r="XBV134" s="123"/>
      <c r="XBW134" s="123"/>
      <c r="XBX134" s="123"/>
      <c r="XBY134" s="123"/>
      <c r="XBZ134" s="123"/>
      <c r="XCA134" s="123"/>
      <c r="XCB134" s="123"/>
      <c r="XCC134" s="123"/>
      <c r="XCD134" s="123"/>
      <c r="XCE134" s="123"/>
      <c r="XCF134" s="123"/>
      <c r="XCG134" s="123"/>
      <c r="XCH134" s="123"/>
      <c r="XCI134" s="123"/>
      <c r="XCJ134" s="123"/>
      <c r="XCK134" s="123"/>
      <c r="XCL134" s="123"/>
      <c r="XCM134" s="123"/>
      <c r="XCN134" s="123"/>
      <c r="XCO134" s="123"/>
      <c r="XCP134" s="123"/>
      <c r="XCQ134" s="123"/>
      <c r="XCR134" s="123"/>
      <c r="XCS134" s="123"/>
      <c r="XCT134" s="123"/>
      <c r="XCU134" s="123"/>
      <c r="XCV134" s="123"/>
      <c r="XCW134" s="123"/>
      <c r="XCX134" s="123"/>
      <c r="XCY134" s="123"/>
      <c r="XCZ134" s="123"/>
      <c r="XDA134" s="123"/>
      <c r="XDB134" s="123"/>
      <c r="XDC134" s="123"/>
      <c r="XDD134" s="123"/>
      <c r="XDE134" s="123"/>
      <c r="XDF134" s="123"/>
      <c r="XDG134" s="123"/>
      <c r="XDH134" s="123"/>
      <c r="XDI134" s="123"/>
      <c r="XDJ134" s="123"/>
      <c r="XDK134" s="123"/>
      <c r="XDL134" s="123"/>
      <c r="XDM134" s="123"/>
      <c r="XDN134" s="123"/>
      <c r="XDO134" s="123"/>
      <c r="XDP134" s="123"/>
      <c r="XDQ134" s="123"/>
      <c r="XDR134" s="123"/>
      <c r="XDS134" s="123"/>
      <c r="XDT134" s="123"/>
      <c r="XDU134" s="123"/>
      <c r="XDV134" s="123"/>
      <c r="XDW134" s="123"/>
      <c r="XDX134" s="123"/>
      <c r="XDY134" s="123"/>
      <c r="XDZ134" s="123"/>
      <c r="XEA134" s="123"/>
      <c r="XEB134" s="123"/>
      <c r="XEC134" s="123"/>
      <c r="XED134" s="123"/>
      <c r="XEE134" s="123"/>
      <c r="XEF134" s="123"/>
      <c r="XEG134" s="123"/>
      <c r="XEH134" s="123"/>
      <c r="XEI134" s="123"/>
      <c r="XEJ134" s="123"/>
      <c r="XEK134" s="123"/>
      <c r="XEL134" s="123"/>
      <c r="XEM134" s="123"/>
      <c r="XEN134" s="123"/>
      <c r="XEO134" s="123"/>
      <c r="XEP134" s="123"/>
      <c r="XEQ134" s="123"/>
      <c r="XER134" s="123"/>
      <c r="XES134" s="123"/>
      <c r="XET134" s="123"/>
      <c r="XEU134" s="123"/>
      <c r="XEV134" s="123"/>
      <c r="XEW134" s="123"/>
      <c r="XEX134" s="123"/>
      <c r="XEY134" s="123"/>
      <c r="XEZ134" s="123"/>
      <c r="XFA134" s="123"/>
      <c r="XFB134" s="123"/>
      <c r="XFC134" s="123"/>
      <c r="XFD134" s="123"/>
    </row>
    <row r="135" spans="1:16384" s="105" customFormat="1" ht="31.5" x14ac:dyDescent="0.45">
      <c r="D135" s="123"/>
      <c r="E135" s="9"/>
      <c r="F135" s="122"/>
      <c r="G135" s="122"/>
      <c r="H135" s="122"/>
      <c r="I135" s="122"/>
      <c r="J135" s="122"/>
      <c r="P135" s="107"/>
      <c r="Q135" s="104"/>
      <c r="R135" s="122"/>
    </row>
    <row r="136" spans="1:16384" s="16" customFormat="1" x14ac:dyDescent="0.25">
      <c r="A136" s="86"/>
      <c r="B136" s="87"/>
      <c r="C136" s="87"/>
      <c r="D136" s="8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70"/>
    </row>
    <row r="137" spans="1:16384" s="16" customFormat="1" x14ac:dyDescent="0.25">
      <c r="A137" s="86"/>
      <c r="B137" s="87"/>
      <c r="C137" s="87"/>
      <c r="D137" s="12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70"/>
    </row>
    <row r="138" spans="1:16384" s="16" customFormat="1" x14ac:dyDescent="0.25">
      <c r="A138" s="86"/>
      <c r="B138" s="87"/>
      <c r="C138" s="87"/>
      <c r="D138" s="8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70"/>
    </row>
    <row r="139" spans="1:16384" s="16" customFormat="1" x14ac:dyDescent="0.25">
      <c r="A139" s="86"/>
      <c r="B139" s="87"/>
      <c r="C139" s="87"/>
      <c r="D139" s="8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70"/>
    </row>
    <row r="140" spans="1:16384" s="16" customFormat="1" x14ac:dyDescent="0.25">
      <c r="A140" s="86"/>
      <c r="B140" s="87"/>
      <c r="C140" s="87"/>
      <c r="D140" s="8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70"/>
    </row>
    <row r="141" spans="1:16384" s="16" customFormat="1" x14ac:dyDescent="0.25">
      <c r="A141" s="86"/>
      <c r="B141" s="87"/>
      <c r="C141" s="87"/>
      <c r="D141" s="8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70"/>
    </row>
    <row r="142" spans="1:16384" s="16" customFormat="1" x14ac:dyDescent="0.25">
      <c r="A142" s="86"/>
      <c r="B142" s="87"/>
      <c r="C142" s="87"/>
      <c r="D142" s="8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70"/>
    </row>
    <row r="143" spans="1:16384" s="16" customFormat="1" x14ac:dyDescent="0.25">
      <c r="A143" s="86"/>
      <c r="B143" s="87"/>
      <c r="C143" s="87"/>
      <c r="D143" s="8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70"/>
    </row>
    <row r="144" spans="1:16384" s="16" customFormat="1" x14ac:dyDescent="0.25">
      <c r="A144" s="86"/>
      <c r="B144" s="87"/>
      <c r="C144" s="87"/>
      <c r="D144" s="8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70"/>
    </row>
    <row r="145" spans="1:17" s="16" customFormat="1" x14ac:dyDescent="0.25">
      <c r="A145" s="86"/>
      <c r="B145" s="87"/>
      <c r="C145" s="87"/>
      <c r="D145" s="8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70"/>
    </row>
    <row r="146" spans="1:17" s="16" customFormat="1" x14ac:dyDescent="0.25">
      <c r="A146" s="86"/>
      <c r="B146" s="87"/>
      <c r="C146" s="87"/>
      <c r="D146" s="8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70"/>
    </row>
    <row r="147" spans="1:17" s="16" customFormat="1" x14ac:dyDescent="0.25">
      <c r="A147" s="86"/>
      <c r="B147" s="87"/>
      <c r="C147" s="87"/>
      <c r="D147" s="8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70"/>
    </row>
    <row r="148" spans="1:17" s="16" customFormat="1" x14ac:dyDescent="0.25">
      <c r="A148" s="86"/>
      <c r="B148" s="87"/>
      <c r="C148" s="87"/>
      <c r="D148" s="8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70"/>
    </row>
    <row r="149" spans="1:17" s="16" customFormat="1" x14ac:dyDescent="0.25">
      <c r="A149" s="86"/>
      <c r="B149" s="87"/>
      <c r="C149" s="87"/>
      <c r="D149" s="8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70"/>
    </row>
    <row r="150" spans="1:17" s="16" customFormat="1" x14ac:dyDescent="0.25">
      <c r="A150" s="86"/>
      <c r="B150" s="87"/>
      <c r="C150" s="87"/>
      <c r="D150" s="8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70"/>
    </row>
    <row r="151" spans="1:17" s="16" customFormat="1" x14ac:dyDescent="0.25">
      <c r="A151" s="86"/>
      <c r="B151" s="87"/>
      <c r="C151" s="87"/>
      <c r="D151" s="8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70"/>
    </row>
    <row r="152" spans="1:17" s="16" customFormat="1" x14ac:dyDescent="0.25">
      <c r="A152" s="86"/>
      <c r="B152" s="87"/>
      <c r="C152" s="87"/>
      <c r="D152" s="8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70"/>
    </row>
    <row r="153" spans="1:17" s="16" customFormat="1" x14ac:dyDescent="0.25">
      <c r="A153" s="86"/>
      <c r="B153" s="87"/>
      <c r="C153" s="87"/>
      <c r="D153" s="8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70"/>
    </row>
    <row r="154" spans="1:17" s="16" customFormat="1" x14ac:dyDescent="0.25">
      <c r="A154" s="86"/>
      <c r="B154" s="87"/>
      <c r="C154" s="87"/>
      <c r="D154" s="8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70"/>
    </row>
    <row r="155" spans="1:17" s="16" customFormat="1" x14ac:dyDescent="0.25">
      <c r="A155" s="86"/>
      <c r="B155" s="87"/>
      <c r="C155" s="87"/>
      <c r="D155" s="8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70"/>
    </row>
    <row r="156" spans="1:17" s="16" customFormat="1" x14ac:dyDescent="0.25">
      <c r="A156" s="86"/>
      <c r="B156" s="87"/>
      <c r="C156" s="87"/>
      <c r="D156" s="8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70"/>
    </row>
    <row r="157" spans="1:17" s="16" customFormat="1" x14ac:dyDescent="0.25">
      <c r="A157" s="86"/>
      <c r="B157" s="87"/>
      <c r="C157" s="87"/>
      <c r="D157" s="8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70"/>
    </row>
    <row r="158" spans="1:17" s="16" customFormat="1" x14ac:dyDescent="0.25">
      <c r="A158" s="86"/>
      <c r="B158" s="87"/>
      <c r="C158" s="87"/>
      <c r="D158" s="8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70"/>
    </row>
    <row r="159" spans="1:17" s="16" customFormat="1" x14ac:dyDescent="0.25">
      <c r="A159" s="86"/>
      <c r="B159" s="87"/>
      <c r="C159" s="87"/>
      <c r="D159" s="8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70"/>
    </row>
    <row r="160" spans="1:17" s="16" customFormat="1" x14ac:dyDescent="0.25">
      <c r="A160" s="86"/>
      <c r="B160" s="87"/>
      <c r="C160" s="87"/>
      <c r="D160" s="8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70"/>
    </row>
    <row r="161" spans="1:17" s="16" customFormat="1" x14ac:dyDescent="0.25">
      <c r="A161" s="86"/>
      <c r="B161" s="87"/>
      <c r="C161" s="87"/>
      <c r="D161" s="8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70"/>
    </row>
    <row r="162" spans="1:17" s="16" customFormat="1" x14ac:dyDescent="0.25">
      <c r="A162" s="86"/>
      <c r="B162" s="87"/>
      <c r="C162" s="87"/>
      <c r="D162" s="8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70"/>
    </row>
    <row r="163" spans="1:17" s="16" customFormat="1" x14ac:dyDescent="0.25">
      <c r="A163" s="86"/>
      <c r="B163" s="87"/>
      <c r="C163" s="87"/>
      <c r="D163" s="8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70"/>
    </row>
    <row r="164" spans="1:17" s="16" customFormat="1" x14ac:dyDescent="0.25">
      <c r="A164" s="86"/>
      <c r="B164" s="87"/>
      <c r="C164" s="87"/>
      <c r="D164" s="8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70"/>
    </row>
    <row r="165" spans="1:17" s="16" customFormat="1" x14ac:dyDescent="0.25">
      <c r="A165" s="86"/>
      <c r="B165" s="87"/>
      <c r="C165" s="87"/>
      <c r="D165" s="8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70"/>
    </row>
    <row r="166" spans="1:17" s="16" customFormat="1" x14ac:dyDescent="0.25">
      <c r="A166" s="86"/>
      <c r="B166" s="87"/>
      <c r="C166" s="87"/>
      <c r="D166" s="8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70"/>
    </row>
    <row r="167" spans="1:17" s="16" customFormat="1" x14ac:dyDescent="0.25">
      <c r="A167" s="86"/>
      <c r="B167" s="87"/>
      <c r="C167" s="87"/>
      <c r="D167" s="8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70"/>
    </row>
    <row r="168" spans="1:17" s="16" customFormat="1" x14ac:dyDescent="0.25">
      <c r="A168" s="86"/>
      <c r="B168" s="87"/>
      <c r="C168" s="87"/>
      <c r="D168" s="8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70"/>
    </row>
    <row r="169" spans="1:17" s="16" customFormat="1" x14ac:dyDescent="0.25">
      <c r="A169" s="86"/>
      <c r="B169" s="87"/>
      <c r="C169" s="87"/>
      <c r="D169" s="8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70"/>
    </row>
    <row r="170" spans="1:17" s="16" customFormat="1" x14ac:dyDescent="0.25">
      <c r="A170" s="86"/>
      <c r="B170" s="87"/>
      <c r="C170" s="87"/>
      <c r="D170" s="8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70"/>
    </row>
    <row r="171" spans="1:17" s="16" customFormat="1" x14ac:dyDescent="0.25">
      <c r="A171" s="86"/>
      <c r="B171" s="87"/>
      <c r="C171" s="87"/>
      <c r="D171" s="8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70"/>
    </row>
    <row r="172" spans="1:17" s="16" customFormat="1" x14ac:dyDescent="0.25">
      <c r="A172" s="86"/>
      <c r="B172" s="87"/>
      <c r="C172" s="87"/>
      <c r="D172" s="8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70"/>
    </row>
    <row r="173" spans="1:17" s="16" customFormat="1" x14ac:dyDescent="0.25">
      <c r="A173" s="86"/>
      <c r="B173" s="87"/>
      <c r="C173" s="87"/>
      <c r="D173" s="8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70"/>
    </row>
    <row r="174" spans="1:17" s="16" customFormat="1" x14ac:dyDescent="0.25">
      <c r="A174" s="86"/>
      <c r="B174" s="87"/>
      <c r="C174" s="87"/>
      <c r="D174" s="8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70"/>
    </row>
    <row r="175" spans="1:17" s="16" customFormat="1" x14ac:dyDescent="0.25">
      <c r="A175" s="86"/>
      <c r="B175" s="87"/>
      <c r="C175" s="87"/>
      <c r="D175" s="8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70"/>
    </row>
    <row r="176" spans="1:17" s="16" customFormat="1" x14ac:dyDescent="0.25">
      <c r="A176" s="86"/>
      <c r="B176" s="87"/>
      <c r="C176" s="87"/>
      <c r="D176" s="8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70"/>
    </row>
    <row r="177" spans="1:17" s="16" customFormat="1" x14ac:dyDescent="0.25">
      <c r="A177" s="86"/>
      <c r="B177" s="87"/>
      <c r="C177" s="87"/>
      <c r="D177" s="8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70"/>
    </row>
    <row r="178" spans="1:17" s="16" customFormat="1" x14ac:dyDescent="0.25">
      <c r="A178" s="86"/>
      <c r="B178" s="87"/>
      <c r="C178" s="87"/>
      <c r="D178" s="8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70"/>
    </row>
    <row r="179" spans="1:17" s="16" customFormat="1" x14ac:dyDescent="0.25">
      <c r="A179" s="86"/>
      <c r="B179" s="87"/>
      <c r="C179" s="87"/>
      <c r="D179" s="8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70"/>
    </row>
    <row r="180" spans="1:17" s="16" customFormat="1" x14ac:dyDescent="0.25">
      <c r="A180" s="86"/>
      <c r="B180" s="87"/>
      <c r="C180" s="87"/>
      <c r="D180" s="8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70"/>
    </row>
    <row r="181" spans="1:17" s="16" customFormat="1" x14ac:dyDescent="0.25">
      <c r="A181" s="86"/>
      <c r="B181" s="87"/>
      <c r="C181" s="87"/>
      <c r="D181" s="8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70"/>
    </row>
    <row r="182" spans="1:17" s="16" customFormat="1" x14ac:dyDescent="0.25">
      <c r="A182" s="86"/>
      <c r="B182" s="87"/>
      <c r="C182" s="87"/>
      <c r="D182" s="8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70"/>
    </row>
    <row r="183" spans="1:17" s="16" customFormat="1" x14ac:dyDescent="0.25">
      <c r="A183" s="86"/>
      <c r="B183" s="87"/>
      <c r="C183" s="87"/>
      <c r="D183" s="8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70"/>
    </row>
    <row r="184" spans="1:17" s="16" customFormat="1" x14ac:dyDescent="0.25">
      <c r="A184" s="86"/>
      <c r="B184" s="87"/>
      <c r="C184" s="87"/>
      <c r="D184" s="8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70"/>
    </row>
    <row r="185" spans="1:17" s="16" customFormat="1" x14ac:dyDescent="0.25">
      <c r="A185" s="86"/>
      <c r="B185" s="87"/>
      <c r="C185" s="87"/>
      <c r="D185" s="8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70"/>
    </row>
    <row r="186" spans="1:17" s="16" customFormat="1" x14ac:dyDescent="0.25">
      <c r="A186" s="86"/>
      <c r="B186" s="87"/>
      <c r="C186" s="87"/>
      <c r="D186" s="8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70"/>
    </row>
    <row r="187" spans="1:17" s="16" customFormat="1" x14ac:dyDescent="0.25">
      <c r="A187" s="86"/>
      <c r="B187" s="87"/>
      <c r="C187" s="87"/>
      <c r="D187" s="8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70"/>
    </row>
    <row r="188" spans="1:17" s="16" customFormat="1" x14ac:dyDescent="0.25">
      <c r="A188" s="86"/>
      <c r="B188" s="87"/>
      <c r="C188" s="87"/>
      <c r="D188" s="8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70"/>
    </row>
    <row r="189" spans="1:17" s="16" customFormat="1" x14ac:dyDescent="0.25">
      <c r="A189" s="86"/>
      <c r="B189" s="87"/>
      <c r="C189" s="87"/>
      <c r="D189" s="8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70"/>
    </row>
    <row r="190" spans="1:17" s="16" customFormat="1" x14ac:dyDescent="0.25">
      <c r="A190" s="86"/>
      <c r="B190" s="87"/>
      <c r="C190" s="87"/>
      <c r="D190" s="8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70"/>
    </row>
    <row r="191" spans="1:17" s="16" customFormat="1" x14ac:dyDescent="0.25">
      <c r="A191" s="86"/>
      <c r="B191" s="87"/>
      <c r="C191" s="87"/>
      <c r="D191" s="8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70"/>
    </row>
    <row r="192" spans="1:17" s="16" customFormat="1" x14ac:dyDescent="0.25">
      <c r="A192" s="86"/>
      <c r="B192" s="87"/>
      <c r="C192" s="87"/>
      <c r="D192" s="8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70"/>
    </row>
    <row r="193" spans="1:17" s="16" customFormat="1" x14ac:dyDescent="0.25">
      <c r="A193" s="86"/>
      <c r="B193" s="87"/>
      <c r="C193" s="87"/>
      <c r="D193" s="8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70"/>
    </row>
    <row r="194" spans="1:17" s="16" customFormat="1" x14ac:dyDescent="0.25">
      <c r="A194" s="86"/>
      <c r="B194" s="87"/>
      <c r="C194" s="87"/>
      <c r="D194" s="8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70"/>
    </row>
    <row r="195" spans="1:17" s="16" customFormat="1" x14ac:dyDescent="0.25">
      <c r="A195" s="86"/>
      <c r="B195" s="87"/>
      <c r="C195" s="87"/>
      <c r="D195" s="8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70"/>
    </row>
    <row r="196" spans="1:17" s="16" customFormat="1" x14ac:dyDescent="0.25">
      <c r="A196" s="86"/>
      <c r="B196" s="87"/>
      <c r="C196" s="87"/>
      <c r="D196" s="8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70"/>
    </row>
    <row r="197" spans="1:17" s="16" customFormat="1" x14ac:dyDescent="0.25">
      <c r="A197" s="86"/>
      <c r="B197" s="87"/>
      <c r="C197" s="87"/>
      <c r="D197" s="8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70"/>
    </row>
    <row r="198" spans="1:17" s="16" customFormat="1" x14ac:dyDescent="0.25">
      <c r="A198" s="86"/>
      <c r="B198" s="87"/>
      <c r="C198" s="87"/>
      <c r="D198" s="8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70"/>
    </row>
    <row r="199" spans="1:17" s="16" customFormat="1" x14ac:dyDescent="0.25">
      <c r="A199" s="86"/>
      <c r="B199" s="87"/>
      <c r="C199" s="87"/>
      <c r="D199" s="8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70"/>
    </row>
    <row r="200" spans="1:17" s="16" customFormat="1" x14ac:dyDescent="0.25">
      <c r="A200" s="86"/>
      <c r="B200" s="87"/>
      <c r="C200" s="87"/>
      <c r="D200" s="8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70"/>
    </row>
    <row r="201" spans="1:17" s="16" customFormat="1" x14ac:dyDescent="0.25">
      <c r="A201" s="86"/>
      <c r="B201" s="87"/>
      <c r="C201" s="87"/>
      <c r="D201" s="8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70"/>
    </row>
    <row r="202" spans="1:17" s="16" customFormat="1" x14ac:dyDescent="0.25">
      <c r="A202" s="86"/>
      <c r="B202" s="87"/>
      <c r="C202" s="87"/>
      <c r="D202" s="8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70"/>
    </row>
    <row r="203" spans="1:17" s="16" customFormat="1" x14ac:dyDescent="0.25">
      <c r="A203" s="86"/>
      <c r="B203" s="87"/>
      <c r="C203" s="87"/>
      <c r="D203" s="8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70"/>
    </row>
    <row r="204" spans="1:17" s="16" customFormat="1" x14ac:dyDescent="0.25">
      <c r="A204" s="86"/>
      <c r="B204" s="87"/>
      <c r="C204" s="87"/>
      <c r="D204" s="8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70"/>
    </row>
    <row r="205" spans="1:17" s="16" customFormat="1" x14ac:dyDescent="0.25">
      <c r="A205" s="86"/>
      <c r="B205" s="87"/>
      <c r="C205" s="87"/>
      <c r="D205" s="8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70"/>
    </row>
    <row r="206" spans="1:17" s="16" customFormat="1" x14ac:dyDescent="0.25">
      <c r="A206" s="86"/>
      <c r="B206" s="87"/>
      <c r="C206" s="87"/>
      <c r="D206" s="8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70"/>
    </row>
    <row r="207" spans="1:17" s="16" customFormat="1" x14ac:dyDescent="0.25">
      <c r="A207" s="86"/>
      <c r="B207" s="87"/>
      <c r="C207" s="87"/>
      <c r="D207" s="8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70"/>
    </row>
    <row r="208" spans="1:17" s="16" customFormat="1" x14ac:dyDescent="0.25">
      <c r="A208" s="86"/>
      <c r="B208" s="87"/>
      <c r="C208" s="87"/>
      <c r="D208" s="8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70"/>
    </row>
    <row r="209" spans="1:17" s="16" customFormat="1" x14ac:dyDescent="0.25">
      <c r="A209" s="86"/>
      <c r="B209" s="87"/>
      <c r="C209" s="87"/>
      <c r="D209" s="8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70"/>
    </row>
    <row r="210" spans="1:17" s="16" customFormat="1" x14ac:dyDescent="0.25">
      <c r="A210" s="86"/>
      <c r="B210" s="87"/>
      <c r="C210" s="87"/>
      <c r="D210" s="8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70"/>
    </row>
    <row r="211" spans="1:17" s="16" customFormat="1" x14ac:dyDescent="0.25">
      <c r="A211" s="86"/>
      <c r="B211" s="87"/>
      <c r="C211" s="87"/>
      <c r="D211" s="8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70"/>
    </row>
    <row r="212" spans="1:17" s="16" customFormat="1" x14ac:dyDescent="0.25">
      <c r="A212" s="86"/>
      <c r="B212" s="87"/>
      <c r="C212" s="87"/>
      <c r="D212" s="8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70"/>
    </row>
    <row r="213" spans="1:17" s="16" customFormat="1" x14ac:dyDescent="0.25">
      <c r="A213" s="86"/>
      <c r="B213" s="87"/>
      <c r="C213" s="87"/>
      <c r="D213" s="8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70"/>
    </row>
    <row r="214" spans="1:17" s="16" customFormat="1" x14ac:dyDescent="0.25">
      <c r="A214" s="86"/>
      <c r="B214" s="87"/>
      <c r="C214" s="87"/>
      <c r="D214" s="8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70"/>
    </row>
    <row r="215" spans="1:17" s="16" customFormat="1" x14ac:dyDescent="0.25">
      <c r="A215" s="86"/>
      <c r="B215" s="87"/>
      <c r="C215" s="87"/>
      <c r="D215" s="8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70"/>
    </row>
    <row r="216" spans="1:17" s="16" customFormat="1" x14ac:dyDescent="0.25">
      <c r="A216" s="86"/>
      <c r="B216" s="87"/>
      <c r="C216" s="87"/>
      <c r="D216" s="8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70"/>
    </row>
    <row r="217" spans="1:17" s="16" customFormat="1" x14ac:dyDescent="0.25">
      <c r="A217" s="86"/>
      <c r="B217" s="87"/>
      <c r="C217" s="87"/>
      <c r="D217" s="8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70"/>
    </row>
    <row r="218" spans="1:17" s="16" customFormat="1" x14ac:dyDescent="0.25">
      <c r="A218" s="86"/>
      <c r="B218" s="87"/>
      <c r="C218" s="87"/>
      <c r="D218" s="8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70"/>
    </row>
    <row r="219" spans="1:17" s="16" customFormat="1" x14ac:dyDescent="0.25">
      <c r="A219" s="86"/>
      <c r="B219" s="87"/>
      <c r="C219" s="87"/>
      <c r="D219" s="8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70"/>
    </row>
    <row r="220" spans="1:17" s="16" customFormat="1" x14ac:dyDescent="0.25">
      <c r="A220" s="86"/>
      <c r="B220" s="87"/>
      <c r="C220" s="87"/>
      <c r="D220" s="8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70"/>
    </row>
    <row r="221" spans="1:17" s="16" customFormat="1" x14ac:dyDescent="0.25">
      <c r="A221" s="86"/>
      <c r="B221" s="87"/>
      <c r="C221" s="87"/>
      <c r="D221" s="8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70"/>
    </row>
    <row r="222" spans="1:17" s="16" customFormat="1" x14ac:dyDescent="0.25">
      <c r="A222" s="86"/>
      <c r="B222" s="87"/>
      <c r="C222" s="87"/>
      <c r="D222" s="8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70"/>
    </row>
    <row r="223" spans="1:17" s="16" customFormat="1" x14ac:dyDescent="0.25">
      <c r="A223" s="86"/>
      <c r="B223" s="87"/>
      <c r="C223" s="87"/>
      <c r="D223" s="8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70"/>
    </row>
    <row r="224" spans="1:17" s="16" customFormat="1" x14ac:dyDescent="0.25">
      <c r="A224" s="86"/>
      <c r="B224" s="87"/>
      <c r="C224" s="87"/>
      <c r="D224" s="8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70"/>
    </row>
    <row r="225" spans="1:17" s="16" customFormat="1" x14ac:dyDescent="0.25">
      <c r="A225" s="86"/>
      <c r="B225" s="87"/>
      <c r="C225" s="87"/>
      <c r="D225" s="8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70"/>
    </row>
    <row r="226" spans="1:17" s="16" customFormat="1" x14ac:dyDescent="0.25">
      <c r="A226" s="86"/>
      <c r="B226" s="87"/>
      <c r="C226" s="87"/>
      <c r="D226" s="8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70"/>
    </row>
    <row r="227" spans="1:17" s="16" customFormat="1" x14ac:dyDescent="0.25">
      <c r="A227" s="86"/>
      <c r="B227" s="87"/>
      <c r="C227" s="87"/>
      <c r="D227" s="8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70"/>
    </row>
    <row r="228" spans="1:17" s="16" customFormat="1" x14ac:dyDescent="0.25">
      <c r="A228" s="86"/>
      <c r="B228" s="87"/>
      <c r="C228" s="87"/>
      <c r="D228" s="8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70"/>
    </row>
    <row r="229" spans="1:17" s="16" customFormat="1" x14ac:dyDescent="0.25">
      <c r="A229" s="86"/>
      <c r="B229" s="87"/>
      <c r="C229" s="87"/>
      <c r="D229" s="8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70"/>
    </row>
    <row r="230" spans="1:17" s="16" customFormat="1" x14ac:dyDescent="0.25">
      <c r="A230" s="86"/>
      <c r="B230" s="87"/>
      <c r="C230" s="87"/>
      <c r="D230" s="8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70"/>
    </row>
    <row r="231" spans="1:17" s="16" customFormat="1" x14ac:dyDescent="0.25">
      <c r="A231" s="86"/>
      <c r="B231" s="87"/>
      <c r="C231" s="87"/>
      <c r="D231" s="8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70"/>
    </row>
    <row r="232" spans="1:17" s="16" customFormat="1" x14ac:dyDescent="0.25">
      <c r="A232" s="86"/>
      <c r="B232" s="87"/>
      <c r="C232" s="87"/>
      <c r="D232" s="8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70"/>
    </row>
    <row r="233" spans="1:17" s="16" customFormat="1" x14ac:dyDescent="0.25">
      <c r="A233" s="86"/>
      <c r="B233" s="87"/>
      <c r="C233" s="87"/>
      <c r="D233" s="8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70"/>
    </row>
    <row r="234" spans="1:17" s="16" customFormat="1" x14ac:dyDescent="0.25">
      <c r="A234" s="86"/>
      <c r="B234" s="87"/>
      <c r="C234" s="87"/>
      <c r="D234" s="8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70"/>
    </row>
    <row r="235" spans="1:17" s="16" customFormat="1" x14ac:dyDescent="0.25">
      <c r="A235" s="86"/>
      <c r="B235" s="87"/>
      <c r="C235" s="87"/>
      <c r="D235" s="8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70"/>
    </row>
    <row r="236" spans="1:17" s="16" customFormat="1" x14ac:dyDescent="0.25">
      <c r="A236" s="86"/>
      <c r="B236" s="87"/>
      <c r="C236" s="87"/>
      <c r="D236" s="8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70"/>
    </row>
    <row r="237" spans="1:17" s="16" customFormat="1" x14ac:dyDescent="0.25">
      <c r="A237" s="86"/>
      <c r="B237" s="87"/>
      <c r="C237" s="87"/>
      <c r="D237" s="8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70"/>
    </row>
    <row r="238" spans="1:17" s="16" customFormat="1" x14ac:dyDescent="0.25">
      <c r="A238" s="86"/>
      <c r="B238" s="87"/>
      <c r="C238" s="87"/>
      <c r="D238" s="8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70"/>
    </row>
    <row r="239" spans="1:17" s="16" customFormat="1" x14ac:dyDescent="0.25">
      <c r="A239" s="86"/>
      <c r="B239" s="87"/>
      <c r="C239" s="87"/>
      <c r="D239" s="8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70"/>
    </row>
    <row r="240" spans="1:17" s="16" customFormat="1" x14ac:dyDescent="0.25">
      <c r="A240" s="86"/>
      <c r="B240" s="87"/>
      <c r="C240" s="87"/>
      <c r="D240" s="8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70"/>
    </row>
    <row r="241" spans="1:17" s="16" customFormat="1" x14ac:dyDescent="0.25">
      <c r="A241" s="86"/>
      <c r="B241" s="87"/>
      <c r="C241" s="87"/>
      <c r="D241" s="8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70"/>
    </row>
    <row r="242" spans="1:17" s="16" customFormat="1" x14ac:dyDescent="0.25">
      <c r="A242" s="86"/>
      <c r="B242" s="87"/>
      <c r="C242" s="87"/>
      <c r="D242" s="8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70"/>
    </row>
    <row r="243" spans="1:17" s="16" customFormat="1" x14ac:dyDescent="0.25">
      <c r="A243" s="86"/>
      <c r="B243" s="87"/>
      <c r="C243" s="87"/>
      <c r="D243" s="8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70"/>
    </row>
    <row r="244" spans="1:17" s="16" customFormat="1" x14ac:dyDescent="0.25">
      <c r="A244" s="86"/>
      <c r="B244" s="87"/>
      <c r="C244" s="87"/>
      <c r="D244" s="8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70"/>
    </row>
    <row r="245" spans="1:17" s="16" customFormat="1" x14ac:dyDescent="0.25">
      <c r="A245" s="86"/>
      <c r="B245" s="87"/>
      <c r="C245" s="87"/>
      <c r="D245" s="8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70"/>
    </row>
    <row r="246" spans="1:17" s="16" customFormat="1" x14ac:dyDescent="0.25">
      <c r="A246" s="86"/>
      <c r="B246" s="87"/>
      <c r="C246" s="87"/>
      <c r="D246" s="8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70"/>
    </row>
    <row r="247" spans="1:17" s="16" customFormat="1" x14ac:dyDescent="0.25">
      <c r="A247" s="86"/>
      <c r="B247" s="87"/>
      <c r="C247" s="87"/>
      <c r="D247" s="8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70"/>
    </row>
    <row r="248" spans="1:17" s="16" customFormat="1" x14ac:dyDescent="0.25">
      <c r="A248" s="86"/>
      <c r="B248" s="87"/>
      <c r="C248" s="87"/>
      <c r="D248" s="8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70"/>
    </row>
    <row r="249" spans="1:17" s="16" customFormat="1" x14ac:dyDescent="0.25">
      <c r="A249" s="86"/>
      <c r="B249" s="87"/>
      <c r="C249" s="87"/>
      <c r="D249" s="8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70"/>
    </row>
    <row r="250" spans="1:17" s="16" customFormat="1" x14ac:dyDescent="0.25">
      <c r="A250" s="86"/>
      <c r="B250" s="87"/>
      <c r="C250" s="87"/>
      <c r="D250" s="8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70"/>
    </row>
    <row r="251" spans="1:17" s="16" customFormat="1" x14ac:dyDescent="0.25">
      <c r="A251" s="86"/>
      <c r="B251" s="87"/>
      <c r="C251" s="87"/>
      <c r="D251" s="8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70"/>
    </row>
    <row r="252" spans="1:17" s="16" customFormat="1" x14ac:dyDescent="0.25">
      <c r="A252" s="86"/>
      <c r="B252" s="87"/>
      <c r="C252" s="87"/>
      <c r="D252" s="8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70"/>
    </row>
    <row r="253" spans="1:17" s="16" customFormat="1" x14ac:dyDescent="0.25">
      <c r="A253" s="86"/>
      <c r="B253" s="87"/>
      <c r="C253" s="87"/>
      <c r="D253" s="8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70"/>
    </row>
    <row r="254" spans="1:17" s="16" customFormat="1" x14ac:dyDescent="0.25">
      <c r="A254" s="86"/>
      <c r="B254" s="87"/>
      <c r="C254" s="87"/>
      <c r="D254" s="8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70"/>
    </row>
    <row r="255" spans="1:17" s="16" customFormat="1" x14ac:dyDescent="0.25">
      <c r="A255" s="86"/>
      <c r="B255" s="87"/>
      <c r="C255" s="87"/>
      <c r="D255" s="8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70"/>
    </row>
    <row r="256" spans="1:17" s="16" customFormat="1" x14ac:dyDescent="0.25">
      <c r="A256" s="86"/>
      <c r="B256" s="87"/>
      <c r="C256" s="87"/>
      <c r="D256" s="8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70"/>
    </row>
    <row r="257" spans="1:17" s="16" customFormat="1" x14ac:dyDescent="0.25">
      <c r="A257" s="86"/>
      <c r="B257" s="87"/>
      <c r="C257" s="87"/>
      <c r="D257" s="8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70"/>
    </row>
    <row r="258" spans="1:17" s="16" customFormat="1" x14ac:dyDescent="0.25">
      <c r="A258" s="86"/>
      <c r="B258" s="87"/>
      <c r="C258" s="87"/>
      <c r="D258" s="8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70"/>
    </row>
    <row r="259" spans="1:17" s="16" customFormat="1" x14ac:dyDescent="0.25">
      <c r="A259" s="86"/>
      <c r="B259" s="87"/>
      <c r="C259" s="87"/>
      <c r="D259" s="8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70"/>
    </row>
    <row r="260" spans="1:17" s="16" customFormat="1" x14ac:dyDescent="0.25">
      <c r="A260" s="86"/>
      <c r="B260" s="87"/>
      <c r="C260" s="87"/>
      <c r="D260" s="8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70"/>
    </row>
    <row r="261" spans="1:17" s="16" customFormat="1" x14ac:dyDescent="0.25">
      <c r="A261" s="86"/>
      <c r="B261" s="87"/>
      <c r="C261" s="87"/>
      <c r="D261" s="8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70"/>
    </row>
    <row r="262" spans="1:17" s="16" customFormat="1" x14ac:dyDescent="0.25">
      <c r="A262" s="86"/>
      <c r="B262" s="87"/>
      <c r="C262" s="87"/>
      <c r="D262" s="8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70"/>
    </row>
    <row r="263" spans="1:17" s="16" customFormat="1" x14ac:dyDescent="0.25">
      <c r="A263" s="86"/>
      <c r="B263" s="87"/>
      <c r="C263" s="87"/>
      <c r="D263" s="8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70"/>
    </row>
    <row r="264" spans="1:17" s="16" customFormat="1" x14ac:dyDescent="0.25">
      <c r="A264" s="86"/>
      <c r="B264" s="87"/>
      <c r="C264" s="87"/>
      <c r="D264" s="8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70"/>
    </row>
    <row r="265" spans="1:17" s="16" customFormat="1" x14ac:dyDescent="0.25">
      <c r="A265" s="86"/>
      <c r="B265" s="87"/>
      <c r="C265" s="87"/>
      <c r="D265" s="8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70"/>
    </row>
    <row r="266" spans="1:17" s="16" customFormat="1" x14ac:dyDescent="0.25">
      <c r="A266" s="86"/>
      <c r="B266" s="87"/>
      <c r="C266" s="87"/>
      <c r="D266" s="8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70"/>
    </row>
    <row r="267" spans="1:17" s="16" customFormat="1" x14ac:dyDescent="0.25">
      <c r="A267" s="86"/>
      <c r="B267" s="87"/>
      <c r="C267" s="87"/>
      <c r="D267" s="8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70"/>
    </row>
    <row r="268" spans="1:17" s="16" customFormat="1" x14ac:dyDescent="0.25">
      <c r="A268" s="86"/>
      <c r="B268" s="87"/>
      <c r="C268" s="87"/>
      <c r="D268" s="8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70"/>
    </row>
    <row r="269" spans="1:17" s="16" customFormat="1" x14ac:dyDescent="0.25">
      <c r="A269" s="86"/>
      <c r="B269" s="87"/>
      <c r="C269" s="87"/>
      <c r="D269" s="8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70"/>
    </row>
    <row r="270" spans="1:17" s="16" customFormat="1" x14ac:dyDescent="0.25">
      <c r="A270" s="86"/>
      <c r="B270" s="87"/>
      <c r="C270" s="87"/>
      <c r="D270" s="8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70"/>
    </row>
    <row r="271" spans="1:17" s="16" customFormat="1" x14ac:dyDescent="0.25">
      <c r="A271" s="86"/>
      <c r="B271" s="87"/>
      <c r="C271" s="87"/>
      <c r="D271" s="8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70"/>
    </row>
    <row r="272" spans="1:17" s="16" customFormat="1" x14ac:dyDescent="0.25">
      <c r="A272" s="86"/>
      <c r="B272" s="87"/>
      <c r="C272" s="87"/>
      <c r="D272" s="8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70"/>
    </row>
    <row r="273" spans="1:17" s="16" customFormat="1" x14ac:dyDescent="0.25">
      <c r="A273" s="86"/>
      <c r="B273" s="87"/>
      <c r="C273" s="87"/>
      <c r="D273" s="8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70"/>
    </row>
    <row r="274" spans="1:17" s="16" customFormat="1" x14ac:dyDescent="0.25">
      <c r="A274" s="86"/>
      <c r="B274" s="87"/>
      <c r="C274" s="87"/>
      <c r="D274" s="8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70"/>
    </row>
    <row r="275" spans="1:17" s="16" customFormat="1" x14ac:dyDescent="0.25">
      <c r="A275" s="86"/>
      <c r="B275" s="87"/>
      <c r="C275" s="87"/>
      <c r="D275" s="8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70"/>
    </row>
    <row r="276" spans="1:17" s="16" customFormat="1" x14ac:dyDescent="0.25">
      <c r="A276" s="86"/>
      <c r="B276" s="87"/>
      <c r="C276" s="87"/>
      <c r="D276" s="8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70"/>
    </row>
    <row r="277" spans="1:17" s="16" customFormat="1" x14ac:dyDescent="0.25">
      <c r="A277" s="86"/>
      <c r="B277" s="87"/>
      <c r="C277" s="87"/>
      <c r="D277" s="8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70"/>
    </row>
    <row r="278" spans="1:17" s="16" customFormat="1" x14ac:dyDescent="0.25">
      <c r="A278" s="86"/>
      <c r="B278" s="87"/>
      <c r="C278" s="87"/>
      <c r="D278" s="8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70"/>
    </row>
    <row r="279" spans="1:17" s="16" customFormat="1" x14ac:dyDescent="0.25">
      <c r="A279" s="86"/>
      <c r="B279" s="87"/>
      <c r="C279" s="87"/>
      <c r="D279" s="8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70"/>
    </row>
    <row r="280" spans="1:17" s="16" customFormat="1" x14ac:dyDescent="0.25">
      <c r="A280" s="86"/>
      <c r="B280" s="87"/>
      <c r="C280" s="87"/>
      <c r="D280" s="8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70"/>
    </row>
    <row r="281" spans="1:17" s="16" customFormat="1" x14ac:dyDescent="0.25">
      <c r="A281" s="86"/>
      <c r="B281" s="87"/>
      <c r="C281" s="87"/>
      <c r="D281" s="8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70"/>
    </row>
    <row r="282" spans="1:17" s="16" customFormat="1" x14ac:dyDescent="0.25">
      <c r="A282" s="86"/>
      <c r="B282" s="87"/>
      <c r="C282" s="87"/>
      <c r="D282" s="8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70"/>
    </row>
    <row r="283" spans="1:17" s="16" customFormat="1" x14ac:dyDescent="0.25">
      <c r="A283" s="86"/>
      <c r="B283" s="87"/>
      <c r="C283" s="87"/>
      <c r="D283" s="8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70"/>
    </row>
    <row r="284" spans="1:17" s="16" customFormat="1" x14ac:dyDescent="0.25">
      <c r="A284" s="86"/>
      <c r="B284" s="87"/>
      <c r="C284" s="87"/>
      <c r="D284" s="8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70"/>
    </row>
    <row r="285" spans="1:17" s="16" customFormat="1" x14ac:dyDescent="0.25">
      <c r="A285" s="86"/>
      <c r="B285" s="87"/>
      <c r="C285" s="87"/>
      <c r="D285" s="8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70"/>
    </row>
    <row r="286" spans="1:17" s="16" customFormat="1" x14ac:dyDescent="0.25">
      <c r="A286" s="86"/>
      <c r="B286" s="87"/>
      <c r="C286" s="87"/>
      <c r="D286" s="8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70"/>
    </row>
    <row r="287" spans="1:17" s="16" customFormat="1" x14ac:dyDescent="0.25">
      <c r="A287" s="86"/>
      <c r="B287" s="87"/>
      <c r="C287" s="87"/>
      <c r="D287" s="8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70"/>
    </row>
    <row r="288" spans="1:17" s="16" customFormat="1" x14ac:dyDescent="0.25">
      <c r="A288" s="86"/>
      <c r="B288" s="87"/>
      <c r="C288" s="87"/>
      <c r="D288" s="8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70"/>
    </row>
    <row r="289" spans="1:17" s="16" customFormat="1" x14ac:dyDescent="0.25">
      <c r="A289" s="86"/>
      <c r="B289" s="87"/>
      <c r="C289" s="87"/>
      <c r="D289" s="8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70"/>
    </row>
    <row r="290" spans="1:17" s="16" customFormat="1" x14ac:dyDescent="0.25">
      <c r="A290" s="86"/>
      <c r="B290" s="87"/>
      <c r="C290" s="87"/>
      <c r="D290" s="8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70"/>
    </row>
    <row r="291" spans="1:17" s="16" customFormat="1" x14ac:dyDescent="0.25">
      <c r="A291" s="86"/>
      <c r="B291" s="87"/>
      <c r="C291" s="87"/>
      <c r="D291" s="8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70"/>
    </row>
    <row r="292" spans="1:17" s="16" customFormat="1" x14ac:dyDescent="0.25">
      <c r="A292" s="86"/>
      <c r="B292" s="87"/>
      <c r="C292" s="87"/>
      <c r="D292" s="8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70"/>
    </row>
    <row r="293" spans="1:17" s="16" customFormat="1" x14ac:dyDescent="0.25">
      <c r="A293" s="86"/>
      <c r="B293" s="87"/>
      <c r="C293" s="87"/>
      <c r="D293" s="8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70"/>
    </row>
    <row r="294" spans="1:17" s="16" customFormat="1" x14ac:dyDescent="0.25">
      <c r="A294" s="86"/>
      <c r="B294" s="87"/>
      <c r="C294" s="87"/>
      <c r="D294" s="8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70"/>
    </row>
    <row r="295" spans="1:17" s="16" customFormat="1" x14ac:dyDescent="0.25">
      <c r="A295" s="86"/>
      <c r="B295" s="87"/>
      <c r="C295" s="87"/>
      <c r="D295" s="8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70"/>
    </row>
    <row r="296" spans="1:17" s="16" customFormat="1" x14ac:dyDescent="0.25">
      <c r="A296" s="86"/>
      <c r="B296" s="87"/>
      <c r="C296" s="87"/>
      <c r="D296" s="8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70"/>
    </row>
    <row r="297" spans="1:17" s="16" customFormat="1" x14ac:dyDescent="0.25">
      <c r="A297" s="86"/>
      <c r="B297" s="87"/>
      <c r="C297" s="87"/>
      <c r="D297" s="8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70"/>
    </row>
    <row r="298" spans="1:17" s="16" customFormat="1" x14ac:dyDescent="0.25">
      <c r="A298" s="86"/>
      <c r="B298" s="87"/>
      <c r="C298" s="87"/>
      <c r="D298" s="8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70"/>
    </row>
    <row r="299" spans="1:17" s="16" customFormat="1" x14ac:dyDescent="0.25">
      <c r="A299" s="86"/>
      <c r="B299" s="87"/>
      <c r="C299" s="87"/>
      <c r="D299" s="8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70"/>
    </row>
    <row r="300" spans="1:17" s="16" customFormat="1" x14ac:dyDescent="0.25">
      <c r="A300" s="86"/>
      <c r="B300" s="87"/>
      <c r="C300" s="87"/>
      <c r="D300" s="8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70"/>
    </row>
    <row r="301" spans="1:17" s="16" customFormat="1" x14ac:dyDescent="0.25">
      <c r="A301" s="86"/>
      <c r="B301" s="87"/>
      <c r="C301" s="87"/>
      <c r="D301" s="8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70"/>
    </row>
    <row r="302" spans="1:17" s="16" customFormat="1" x14ac:dyDescent="0.25">
      <c r="A302" s="86"/>
      <c r="B302" s="87"/>
      <c r="C302" s="87"/>
      <c r="D302" s="8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70"/>
    </row>
    <row r="303" spans="1:17" s="16" customFormat="1" x14ac:dyDescent="0.25">
      <c r="A303" s="86"/>
      <c r="B303" s="87"/>
      <c r="C303" s="87"/>
      <c r="D303" s="8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70"/>
    </row>
    <row r="304" spans="1:17" s="16" customFormat="1" x14ac:dyDescent="0.25">
      <c r="A304" s="86"/>
      <c r="B304" s="87"/>
      <c r="C304" s="87"/>
      <c r="D304" s="8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70"/>
    </row>
    <row r="305" spans="1:17" s="16" customFormat="1" x14ac:dyDescent="0.25">
      <c r="A305" s="86"/>
      <c r="B305" s="87"/>
      <c r="C305" s="87"/>
      <c r="D305" s="8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70"/>
    </row>
    <row r="306" spans="1:17" s="16" customFormat="1" x14ac:dyDescent="0.25">
      <c r="A306" s="86"/>
      <c r="B306" s="87"/>
      <c r="C306" s="87"/>
      <c r="D306" s="8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70"/>
    </row>
    <row r="307" spans="1:17" s="16" customFormat="1" x14ac:dyDescent="0.25">
      <c r="A307" s="86"/>
      <c r="B307" s="87"/>
      <c r="C307" s="87"/>
      <c r="D307" s="8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70"/>
    </row>
    <row r="308" spans="1:17" s="16" customFormat="1" x14ac:dyDescent="0.25">
      <c r="A308" s="86"/>
      <c r="B308" s="87"/>
      <c r="C308" s="87"/>
      <c r="D308" s="8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70"/>
    </row>
    <row r="309" spans="1:17" s="16" customFormat="1" x14ac:dyDescent="0.25">
      <c r="A309" s="86"/>
      <c r="B309" s="87"/>
      <c r="C309" s="87"/>
      <c r="D309" s="8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70"/>
    </row>
    <row r="310" spans="1:17" s="16" customFormat="1" x14ac:dyDescent="0.25">
      <c r="A310" s="86"/>
      <c r="B310" s="87"/>
      <c r="C310" s="87"/>
      <c r="D310" s="8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70"/>
    </row>
    <row r="311" spans="1:17" s="16" customFormat="1" x14ac:dyDescent="0.25">
      <c r="A311" s="86"/>
      <c r="B311" s="87"/>
      <c r="C311" s="87"/>
      <c r="D311" s="8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70"/>
    </row>
    <row r="312" spans="1:17" s="16" customFormat="1" x14ac:dyDescent="0.25">
      <c r="A312" s="86"/>
      <c r="B312" s="87"/>
      <c r="C312" s="87"/>
      <c r="D312" s="8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70"/>
    </row>
    <row r="313" spans="1:17" s="16" customFormat="1" x14ac:dyDescent="0.25">
      <c r="A313" s="86"/>
      <c r="B313" s="87"/>
      <c r="C313" s="87"/>
      <c r="D313" s="8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70"/>
    </row>
    <row r="314" spans="1:17" s="16" customFormat="1" x14ac:dyDescent="0.25">
      <c r="A314" s="86"/>
      <c r="B314" s="87"/>
      <c r="C314" s="87"/>
      <c r="D314" s="8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70"/>
    </row>
    <row r="315" spans="1:17" s="16" customFormat="1" x14ac:dyDescent="0.25">
      <c r="A315" s="86"/>
      <c r="B315" s="87"/>
      <c r="C315" s="87"/>
      <c r="D315" s="8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70"/>
    </row>
    <row r="316" spans="1:17" s="16" customFormat="1" x14ac:dyDescent="0.25">
      <c r="A316" s="86"/>
      <c r="B316" s="87"/>
      <c r="C316" s="87"/>
      <c r="D316" s="8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70"/>
    </row>
    <row r="317" spans="1:17" s="16" customFormat="1" x14ac:dyDescent="0.25">
      <c r="A317" s="86"/>
      <c r="B317" s="87"/>
      <c r="C317" s="87"/>
      <c r="D317" s="8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70"/>
    </row>
    <row r="318" spans="1:17" s="16" customFormat="1" x14ac:dyDescent="0.25">
      <c r="A318" s="86"/>
      <c r="B318" s="87"/>
      <c r="C318" s="87"/>
      <c r="D318" s="8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70"/>
    </row>
    <row r="319" spans="1:17" s="16" customFormat="1" x14ac:dyDescent="0.25">
      <c r="A319" s="86"/>
      <c r="B319" s="87"/>
      <c r="C319" s="87"/>
      <c r="D319" s="8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70"/>
    </row>
    <row r="320" spans="1:17" s="16" customFormat="1" x14ac:dyDescent="0.25">
      <c r="A320" s="86"/>
      <c r="B320" s="87"/>
      <c r="C320" s="87"/>
      <c r="D320" s="8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70"/>
    </row>
    <row r="321" spans="1:17" s="16" customFormat="1" x14ac:dyDescent="0.25">
      <c r="A321" s="86"/>
      <c r="B321" s="87"/>
      <c r="C321" s="87"/>
      <c r="D321" s="8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70"/>
    </row>
    <row r="322" spans="1:17" s="16" customFormat="1" x14ac:dyDescent="0.25">
      <c r="A322" s="86"/>
      <c r="B322" s="87"/>
      <c r="C322" s="87"/>
      <c r="D322" s="8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70"/>
    </row>
    <row r="323" spans="1:17" s="16" customFormat="1" x14ac:dyDescent="0.25">
      <c r="A323" s="86"/>
      <c r="B323" s="87"/>
      <c r="C323" s="87"/>
      <c r="D323" s="8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70"/>
    </row>
    <row r="324" spans="1:17" s="16" customFormat="1" x14ac:dyDescent="0.25">
      <c r="A324" s="86"/>
      <c r="B324" s="87"/>
      <c r="C324" s="87"/>
      <c r="D324" s="8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70"/>
    </row>
    <row r="325" spans="1:17" s="16" customFormat="1" x14ac:dyDescent="0.25">
      <c r="A325" s="86"/>
      <c r="B325" s="87"/>
      <c r="C325" s="87"/>
      <c r="D325" s="8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70"/>
    </row>
    <row r="326" spans="1:17" s="16" customFormat="1" x14ac:dyDescent="0.25">
      <c r="A326" s="86"/>
      <c r="B326" s="87"/>
      <c r="C326" s="87"/>
      <c r="D326" s="8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70"/>
    </row>
    <row r="327" spans="1:17" s="16" customFormat="1" x14ac:dyDescent="0.25">
      <c r="A327" s="86"/>
      <c r="B327" s="87"/>
      <c r="C327" s="87"/>
      <c r="D327" s="8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70"/>
    </row>
    <row r="328" spans="1:17" s="16" customFormat="1" x14ac:dyDescent="0.25">
      <c r="A328" s="86"/>
      <c r="B328" s="87"/>
      <c r="C328" s="87"/>
      <c r="D328" s="8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70"/>
    </row>
    <row r="329" spans="1:17" s="16" customFormat="1" x14ac:dyDescent="0.25">
      <c r="A329" s="86"/>
      <c r="B329" s="87"/>
      <c r="C329" s="87"/>
      <c r="D329" s="8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70"/>
    </row>
    <row r="330" spans="1:17" s="16" customFormat="1" x14ac:dyDescent="0.25">
      <c r="A330" s="86"/>
      <c r="B330" s="87"/>
      <c r="C330" s="87"/>
      <c r="D330" s="8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70"/>
    </row>
    <row r="331" spans="1:17" s="16" customFormat="1" x14ac:dyDescent="0.25">
      <c r="A331" s="86"/>
      <c r="B331" s="87"/>
      <c r="C331" s="87"/>
      <c r="D331" s="8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70"/>
    </row>
    <row r="332" spans="1:17" s="16" customFormat="1" x14ac:dyDescent="0.25">
      <c r="A332" s="86"/>
      <c r="B332" s="87"/>
      <c r="C332" s="87"/>
      <c r="D332" s="8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70"/>
    </row>
    <row r="333" spans="1:17" s="16" customFormat="1" x14ac:dyDescent="0.25">
      <c r="A333" s="86"/>
      <c r="B333" s="87"/>
      <c r="C333" s="87"/>
      <c r="D333" s="8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70"/>
    </row>
    <row r="334" spans="1:17" s="16" customFormat="1" x14ac:dyDescent="0.25">
      <c r="A334" s="86"/>
      <c r="B334" s="87"/>
      <c r="C334" s="87"/>
      <c r="D334" s="8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70"/>
    </row>
    <row r="335" spans="1:17" s="16" customFormat="1" x14ac:dyDescent="0.25">
      <c r="A335" s="86"/>
      <c r="B335" s="87"/>
      <c r="C335" s="87"/>
      <c r="D335" s="8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70"/>
    </row>
    <row r="336" spans="1:17" s="16" customFormat="1" x14ac:dyDescent="0.25">
      <c r="A336" s="86"/>
      <c r="B336" s="87"/>
      <c r="C336" s="87"/>
      <c r="D336" s="8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70"/>
    </row>
    <row r="337" spans="1:17" s="16" customFormat="1" x14ac:dyDescent="0.25">
      <c r="A337" s="86"/>
      <c r="B337" s="87"/>
      <c r="C337" s="87"/>
      <c r="D337" s="8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70"/>
    </row>
    <row r="338" spans="1:17" s="16" customFormat="1" x14ac:dyDescent="0.25">
      <c r="A338" s="86"/>
      <c r="B338" s="87"/>
      <c r="C338" s="87"/>
      <c r="D338" s="8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70"/>
    </row>
    <row r="339" spans="1:17" s="16" customFormat="1" x14ac:dyDescent="0.25">
      <c r="A339" s="86"/>
      <c r="B339" s="87"/>
      <c r="C339" s="87"/>
      <c r="D339" s="8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70"/>
    </row>
    <row r="340" spans="1:17" s="16" customFormat="1" x14ac:dyDescent="0.25">
      <c r="A340" s="86"/>
      <c r="B340" s="87"/>
      <c r="C340" s="87"/>
      <c r="D340" s="8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70"/>
    </row>
    <row r="341" spans="1:17" s="16" customFormat="1" x14ac:dyDescent="0.25">
      <c r="A341" s="86"/>
      <c r="B341" s="87"/>
      <c r="C341" s="87"/>
      <c r="D341" s="8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70"/>
    </row>
    <row r="342" spans="1:17" s="16" customFormat="1" x14ac:dyDescent="0.25">
      <c r="A342" s="86"/>
      <c r="B342" s="87"/>
      <c r="C342" s="87"/>
      <c r="D342" s="8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70"/>
    </row>
    <row r="343" spans="1:17" s="16" customFormat="1" x14ac:dyDescent="0.25">
      <c r="A343" s="86"/>
      <c r="B343" s="87"/>
      <c r="C343" s="87"/>
      <c r="D343" s="8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70"/>
    </row>
    <row r="344" spans="1:17" s="16" customFormat="1" x14ac:dyDescent="0.25">
      <c r="A344" s="86"/>
      <c r="B344" s="87"/>
      <c r="C344" s="87"/>
      <c r="D344" s="8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70"/>
    </row>
    <row r="345" spans="1:17" s="16" customFormat="1" x14ac:dyDescent="0.25">
      <c r="A345" s="86"/>
      <c r="B345" s="87"/>
      <c r="C345" s="87"/>
      <c r="D345" s="8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70"/>
    </row>
    <row r="346" spans="1:17" s="16" customFormat="1" x14ac:dyDescent="0.25">
      <c r="A346" s="86"/>
      <c r="B346" s="87"/>
      <c r="C346" s="87"/>
      <c r="D346" s="8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70"/>
    </row>
    <row r="347" spans="1:17" s="16" customFormat="1" x14ac:dyDescent="0.25">
      <c r="A347" s="86"/>
      <c r="B347" s="87"/>
      <c r="C347" s="87"/>
      <c r="D347" s="8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70"/>
    </row>
    <row r="348" spans="1:17" s="16" customFormat="1" x14ac:dyDescent="0.25">
      <c r="A348" s="86"/>
      <c r="B348" s="87"/>
      <c r="C348" s="87"/>
      <c r="D348" s="8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70"/>
    </row>
    <row r="349" spans="1:17" s="16" customFormat="1" x14ac:dyDescent="0.25">
      <c r="A349" s="86"/>
      <c r="B349" s="87"/>
      <c r="C349" s="87"/>
      <c r="D349" s="8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70"/>
    </row>
    <row r="350" spans="1:17" s="16" customFormat="1" x14ac:dyDescent="0.25">
      <c r="A350" s="86"/>
      <c r="B350" s="87"/>
      <c r="C350" s="87"/>
      <c r="D350" s="8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70"/>
    </row>
    <row r="351" spans="1:17" s="16" customFormat="1" x14ac:dyDescent="0.25">
      <c r="A351" s="86"/>
      <c r="B351" s="87"/>
      <c r="C351" s="87"/>
      <c r="D351" s="8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70"/>
    </row>
    <row r="352" spans="1:17" s="16" customFormat="1" x14ac:dyDescent="0.25">
      <c r="A352" s="86"/>
      <c r="B352" s="87"/>
      <c r="C352" s="87"/>
      <c r="D352" s="8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70"/>
    </row>
    <row r="353" spans="1:17" s="16" customFormat="1" x14ac:dyDescent="0.25">
      <c r="A353" s="86"/>
      <c r="B353" s="87"/>
      <c r="C353" s="87"/>
      <c r="D353" s="8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70"/>
    </row>
    <row r="354" spans="1:17" s="16" customFormat="1" x14ac:dyDescent="0.25">
      <c r="A354" s="86"/>
      <c r="B354" s="87"/>
      <c r="C354" s="87"/>
      <c r="D354" s="8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70"/>
    </row>
    <row r="355" spans="1:17" s="16" customFormat="1" x14ac:dyDescent="0.25">
      <c r="A355" s="86"/>
      <c r="B355" s="87"/>
      <c r="C355" s="87"/>
      <c r="D355" s="8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70"/>
    </row>
    <row r="356" spans="1:17" s="16" customFormat="1" x14ac:dyDescent="0.25">
      <c r="A356" s="86"/>
      <c r="B356" s="87"/>
      <c r="C356" s="87"/>
      <c r="D356" s="8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70"/>
    </row>
    <row r="357" spans="1:17" s="16" customFormat="1" x14ac:dyDescent="0.25">
      <c r="A357" s="86"/>
      <c r="B357" s="87"/>
      <c r="C357" s="87"/>
      <c r="D357" s="8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70"/>
    </row>
    <row r="358" spans="1:17" s="16" customFormat="1" x14ac:dyDescent="0.25">
      <c r="A358" s="86"/>
      <c r="B358" s="87"/>
      <c r="C358" s="87"/>
      <c r="D358" s="8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70"/>
    </row>
    <row r="359" spans="1:17" s="16" customFormat="1" x14ac:dyDescent="0.25">
      <c r="A359" s="86"/>
      <c r="B359" s="87"/>
      <c r="C359" s="87"/>
      <c r="D359" s="8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70"/>
    </row>
    <row r="360" spans="1:17" s="16" customFormat="1" x14ac:dyDescent="0.25">
      <c r="A360" s="86"/>
      <c r="B360" s="87"/>
      <c r="C360" s="87"/>
      <c r="D360" s="8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70"/>
    </row>
    <row r="361" spans="1:17" s="16" customFormat="1" x14ac:dyDescent="0.25">
      <c r="A361" s="86"/>
      <c r="B361" s="87"/>
      <c r="C361" s="87"/>
      <c r="D361" s="8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70"/>
    </row>
    <row r="362" spans="1:17" s="16" customFormat="1" x14ac:dyDescent="0.25">
      <c r="A362" s="86"/>
      <c r="B362" s="87"/>
      <c r="C362" s="87"/>
      <c r="D362" s="8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70"/>
    </row>
    <row r="363" spans="1:17" s="16" customFormat="1" x14ac:dyDescent="0.25">
      <c r="A363" s="86"/>
      <c r="B363" s="87"/>
      <c r="C363" s="87"/>
      <c r="D363" s="8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70"/>
    </row>
    <row r="364" spans="1:17" s="16" customFormat="1" x14ac:dyDescent="0.25">
      <c r="A364" s="86"/>
      <c r="B364" s="87"/>
      <c r="C364" s="87"/>
      <c r="D364" s="8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70"/>
    </row>
    <row r="365" spans="1:17" s="16" customFormat="1" x14ac:dyDescent="0.25">
      <c r="A365" s="86"/>
      <c r="B365" s="87"/>
      <c r="C365" s="87"/>
      <c r="D365" s="8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70"/>
    </row>
    <row r="366" spans="1:17" s="16" customFormat="1" x14ac:dyDescent="0.25">
      <c r="A366" s="86"/>
      <c r="B366" s="87"/>
      <c r="C366" s="87"/>
      <c r="D366" s="8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70"/>
    </row>
    <row r="367" spans="1:17" s="16" customFormat="1" x14ac:dyDescent="0.25">
      <c r="A367" s="86"/>
      <c r="B367" s="87"/>
      <c r="C367" s="87"/>
      <c r="D367" s="8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70"/>
    </row>
    <row r="368" spans="1:17" s="16" customFormat="1" x14ac:dyDescent="0.25">
      <c r="A368" s="86"/>
      <c r="B368" s="87"/>
      <c r="C368" s="87"/>
      <c r="D368" s="8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70"/>
    </row>
    <row r="369" spans="1:17" s="16" customFormat="1" x14ac:dyDescent="0.25">
      <c r="A369" s="86"/>
      <c r="B369" s="87"/>
      <c r="C369" s="87"/>
      <c r="D369" s="8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70"/>
    </row>
    <row r="370" spans="1:17" s="16" customFormat="1" x14ac:dyDescent="0.25">
      <c r="A370" s="86"/>
      <c r="B370" s="87"/>
      <c r="C370" s="87"/>
      <c r="D370" s="8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70"/>
    </row>
    <row r="371" spans="1:17" s="16" customFormat="1" x14ac:dyDescent="0.25">
      <c r="A371" s="86"/>
      <c r="B371" s="87"/>
      <c r="C371" s="87"/>
      <c r="D371" s="8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70"/>
    </row>
    <row r="372" spans="1:17" s="16" customFormat="1" x14ac:dyDescent="0.25">
      <c r="A372" s="86"/>
      <c r="B372" s="87"/>
      <c r="C372" s="87"/>
      <c r="D372" s="8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70"/>
    </row>
    <row r="373" spans="1:17" s="16" customFormat="1" x14ac:dyDescent="0.25">
      <c r="A373" s="86"/>
      <c r="B373" s="87"/>
      <c r="C373" s="87"/>
      <c r="D373" s="8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70"/>
    </row>
    <row r="374" spans="1:17" s="16" customFormat="1" x14ac:dyDescent="0.25">
      <c r="A374" s="86"/>
      <c r="B374" s="87"/>
      <c r="C374" s="87"/>
      <c r="D374" s="8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70"/>
    </row>
    <row r="375" spans="1:17" s="16" customFormat="1" x14ac:dyDescent="0.25">
      <c r="A375" s="86"/>
      <c r="B375" s="87"/>
      <c r="C375" s="87"/>
      <c r="D375" s="8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70"/>
    </row>
    <row r="376" spans="1:17" s="16" customFormat="1" x14ac:dyDescent="0.25">
      <c r="A376" s="86"/>
      <c r="B376" s="87"/>
      <c r="C376" s="87"/>
      <c r="D376" s="8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70"/>
    </row>
    <row r="377" spans="1:17" s="16" customFormat="1" x14ac:dyDescent="0.25">
      <c r="A377" s="86"/>
      <c r="B377" s="87"/>
      <c r="C377" s="87"/>
      <c r="D377" s="8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70"/>
    </row>
    <row r="378" spans="1:17" s="16" customFormat="1" x14ac:dyDescent="0.25">
      <c r="A378" s="86"/>
      <c r="B378" s="87"/>
      <c r="C378" s="87"/>
      <c r="D378" s="8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70"/>
    </row>
    <row r="379" spans="1:17" s="16" customFormat="1" x14ac:dyDescent="0.25">
      <c r="A379" s="86"/>
      <c r="B379" s="87"/>
      <c r="C379" s="87"/>
      <c r="D379" s="8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70"/>
    </row>
    <row r="380" spans="1:17" s="16" customFormat="1" x14ac:dyDescent="0.25">
      <c r="A380" s="86"/>
      <c r="B380" s="87"/>
      <c r="C380" s="87"/>
      <c r="D380" s="8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70"/>
    </row>
    <row r="381" spans="1:17" s="16" customFormat="1" x14ac:dyDescent="0.25">
      <c r="A381" s="86"/>
      <c r="B381" s="87"/>
      <c r="C381" s="87"/>
      <c r="D381" s="8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70"/>
    </row>
    <row r="382" spans="1:17" s="16" customFormat="1" x14ac:dyDescent="0.25">
      <c r="A382" s="86"/>
      <c r="B382" s="87"/>
      <c r="C382" s="87"/>
      <c r="D382" s="8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70"/>
    </row>
    <row r="383" spans="1:17" s="16" customFormat="1" x14ac:dyDescent="0.25">
      <c r="A383" s="86"/>
      <c r="B383" s="87"/>
      <c r="C383" s="87"/>
      <c r="D383" s="8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70"/>
    </row>
    <row r="384" spans="1:17" s="16" customFormat="1" x14ac:dyDescent="0.25">
      <c r="A384" s="86"/>
      <c r="B384" s="87"/>
      <c r="C384" s="87"/>
      <c r="D384" s="8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70"/>
    </row>
    <row r="385" spans="1:17" s="16" customFormat="1" x14ac:dyDescent="0.25">
      <c r="A385" s="86"/>
      <c r="B385" s="87"/>
      <c r="C385" s="87"/>
      <c r="D385" s="8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70"/>
    </row>
    <row r="386" spans="1:17" s="16" customFormat="1" x14ac:dyDescent="0.25">
      <c r="A386" s="86"/>
      <c r="B386" s="87"/>
      <c r="C386" s="87"/>
      <c r="D386" s="8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70"/>
    </row>
    <row r="387" spans="1:17" s="16" customFormat="1" x14ac:dyDescent="0.25">
      <c r="A387" s="86"/>
      <c r="B387" s="87"/>
      <c r="C387" s="87"/>
      <c r="D387" s="8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70"/>
    </row>
    <row r="388" spans="1:17" s="16" customFormat="1" x14ac:dyDescent="0.25">
      <c r="A388" s="86"/>
      <c r="B388" s="87"/>
      <c r="C388" s="87"/>
      <c r="D388" s="8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70"/>
    </row>
    <row r="389" spans="1:17" s="16" customFormat="1" x14ac:dyDescent="0.25">
      <c r="A389" s="86"/>
      <c r="B389" s="87"/>
      <c r="C389" s="87"/>
      <c r="D389" s="8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70"/>
    </row>
    <row r="390" spans="1:17" s="16" customFormat="1" x14ac:dyDescent="0.25">
      <c r="A390" s="86"/>
      <c r="B390" s="87"/>
      <c r="C390" s="87"/>
      <c r="D390" s="8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70"/>
    </row>
    <row r="391" spans="1:17" s="16" customFormat="1" x14ac:dyDescent="0.25">
      <c r="A391" s="86"/>
      <c r="B391" s="87"/>
      <c r="C391" s="87"/>
      <c r="D391" s="8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70"/>
    </row>
    <row r="392" spans="1:17" s="16" customFormat="1" x14ac:dyDescent="0.25">
      <c r="A392" s="86"/>
      <c r="B392" s="87"/>
      <c r="C392" s="87"/>
      <c r="D392" s="8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70"/>
    </row>
    <row r="393" spans="1:17" s="16" customFormat="1" x14ac:dyDescent="0.25">
      <c r="A393" s="86"/>
      <c r="B393" s="87"/>
      <c r="C393" s="87"/>
      <c r="D393" s="8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70"/>
    </row>
    <row r="394" spans="1:17" s="16" customFormat="1" x14ac:dyDescent="0.25">
      <c r="A394" s="86"/>
      <c r="B394" s="87"/>
      <c r="C394" s="87"/>
      <c r="D394" s="8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70"/>
    </row>
    <row r="395" spans="1:17" s="16" customFormat="1" x14ac:dyDescent="0.25">
      <c r="A395" s="86"/>
      <c r="B395" s="87"/>
      <c r="C395" s="87"/>
      <c r="D395" s="8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70"/>
    </row>
    <row r="396" spans="1:17" s="16" customFormat="1" x14ac:dyDescent="0.25">
      <c r="A396" s="86"/>
      <c r="B396" s="87"/>
      <c r="C396" s="87"/>
      <c r="D396" s="8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70"/>
    </row>
    <row r="397" spans="1:17" s="16" customFormat="1" x14ac:dyDescent="0.25">
      <c r="A397" s="86"/>
      <c r="B397" s="87"/>
      <c r="C397" s="87"/>
      <c r="D397" s="8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70"/>
    </row>
    <row r="398" spans="1:17" s="16" customFormat="1" x14ac:dyDescent="0.25">
      <c r="A398" s="86"/>
      <c r="B398" s="87"/>
      <c r="C398" s="87"/>
      <c r="D398" s="8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70"/>
    </row>
    <row r="399" spans="1:17" s="16" customFormat="1" x14ac:dyDescent="0.25">
      <c r="A399" s="86"/>
      <c r="B399" s="87"/>
      <c r="C399" s="87"/>
      <c r="D399" s="8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70"/>
    </row>
    <row r="400" spans="1:17" s="16" customFormat="1" x14ac:dyDescent="0.25">
      <c r="A400" s="86"/>
      <c r="B400" s="87"/>
      <c r="C400" s="87"/>
      <c r="D400" s="8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70"/>
    </row>
    <row r="401" spans="1:17" s="16" customFormat="1" x14ac:dyDescent="0.25">
      <c r="A401" s="86"/>
      <c r="B401" s="87"/>
      <c r="C401" s="87"/>
      <c r="D401" s="8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70"/>
    </row>
    <row r="402" spans="1:17" s="16" customFormat="1" x14ac:dyDescent="0.25">
      <c r="A402" s="86"/>
      <c r="B402" s="87"/>
      <c r="C402" s="87"/>
      <c r="D402" s="8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70"/>
    </row>
    <row r="403" spans="1:17" s="16" customFormat="1" x14ac:dyDescent="0.25">
      <c r="A403" s="86"/>
      <c r="B403" s="87"/>
      <c r="C403" s="87"/>
      <c r="D403" s="8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70"/>
    </row>
    <row r="404" spans="1:17" s="16" customFormat="1" x14ac:dyDescent="0.25">
      <c r="A404" s="86"/>
      <c r="B404" s="87"/>
      <c r="C404" s="87"/>
      <c r="D404" s="8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70"/>
    </row>
    <row r="405" spans="1:17" s="16" customFormat="1" x14ac:dyDescent="0.25">
      <c r="A405" s="86"/>
      <c r="B405" s="87"/>
      <c r="C405" s="87"/>
      <c r="D405" s="8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70"/>
    </row>
    <row r="406" spans="1:17" s="16" customFormat="1" x14ac:dyDescent="0.25">
      <c r="A406" s="86"/>
      <c r="B406" s="87"/>
      <c r="C406" s="87"/>
      <c r="D406" s="8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70"/>
    </row>
    <row r="407" spans="1:17" s="16" customFormat="1" x14ac:dyDescent="0.25">
      <c r="A407" s="86"/>
      <c r="B407" s="87"/>
      <c r="C407" s="87"/>
      <c r="D407" s="8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70"/>
    </row>
    <row r="408" spans="1:17" s="16" customFormat="1" x14ac:dyDescent="0.25">
      <c r="A408" s="86"/>
      <c r="B408" s="87"/>
      <c r="C408" s="87"/>
      <c r="D408" s="8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70"/>
    </row>
    <row r="409" spans="1:17" s="16" customFormat="1" x14ac:dyDescent="0.25">
      <c r="A409" s="86"/>
      <c r="B409" s="87"/>
      <c r="C409" s="87"/>
      <c r="D409" s="8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70"/>
    </row>
    <row r="410" spans="1:17" s="16" customFormat="1" x14ac:dyDescent="0.25">
      <c r="A410" s="86"/>
      <c r="B410" s="87"/>
      <c r="C410" s="87"/>
      <c r="D410" s="8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70"/>
    </row>
    <row r="411" spans="1:17" s="16" customFormat="1" x14ac:dyDescent="0.25">
      <c r="A411" s="86"/>
      <c r="B411" s="87"/>
      <c r="C411" s="87"/>
      <c r="D411" s="8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70"/>
    </row>
    <row r="412" spans="1:17" s="16" customFormat="1" x14ac:dyDescent="0.25">
      <c r="A412" s="86"/>
      <c r="B412" s="87"/>
      <c r="C412" s="87"/>
      <c r="D412" s="8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70"/>
    </row>
    <row r="413" spans="1:17" s="16" customFormat="1" x14ac:dyDescent="0.25">
      <c r="A413" s="86"/>
      <c r="B413" s="87"/>
      <c r="C413" s="87"/>
      <c r="D413" s="8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70"/>
    </row>
    <row r="414" spans="1:17" s="16" customFormat="1" x14ac:dyDescent="0.25">
      <c r="A414" s="86"/>
      <c r="B414" s="87"/>
      <c r="C414" s="87"/>
      <c r="D414" s="8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70"/>
    </row>
    <row r="415" spans="1:17" s="16" customFormat="1" x14ac:dyDescent="0.25">
      <c r="A415" s="86"/>
      <c r="B415" s="87"/>
      <c r="C415" s="87"/>
      <c r="D415" s="8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70"/>
    </row>
    <row r="416" spans="1:17" s="16" customFormat="1" x14ac:dyDescent="0.25">
      <c r="A416" s="86"/>
      <c r="B416" s="87"/>
      <c r="C416" s="87"/>
      <c r="D416" s="8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70"/>
    </row>
    <row r="417" spans="1:17" s="16" customFormat="1" x14ac:dyDescent="0.25">
      <c r="A417" s="86"/>
      <c r="B417" s="87"/>
      <c r="C417" s="87"/>
      <c r="D417" s="8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70"/>
    </row>
    <row r="418" spans="1:17" s="16" customFormat="1" x14ac:dyDescent="0.25">
      <c r="A418" s="86"/>
      <c r="B418" s="87"/>
      <c r="C418" s="87"/>
      <c r="D418" s="8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70"/>
    </row>
    <row r="419" spans="1:17" s="16" customFormat="1" x14ac:dyDescent="0.25">
      <c r="A419" s="86"/>
      <c r="B419" s="87"/>
      <c r="C419" s="87"/>
      <c r="D419" s="8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70"/>
    </row>
    <row r="420" spans="1:17" s="16" customFormat="1" x14ac:dyDescent="0.25">
      <c r="A420" s="86"/>
      <c r="B420" s="87"/>
      <c r="C420" s="87"/>
      <c r="D420" s="8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70"/>
    </row>
    <row r="421" spans="1:17" s="16" customFormat="1" x14ac:dyDescent="0.25">
      <c r="A421" s="86"/>
      <c r="B421" s="87"/>
      <c r="C421" s="87"/>
      <c r="D421" s="8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70"/>
    </row>
    <row r="422" spans="1:17" s="16" customFormat="1" x14ac:dyDescent="0.25">
      <c r="A422" s="86"/>
      <c r="B422" s="87"/>
      <c r="C422" s="87"/>
      <c r="D422" s="8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70"/>
    </row>
    <row r="423" spans="1:17" s="16" customFormat="1" x14ac:dyDescent="0.25">
      <c r="A423" s="86"/>
      <c r="B423" s="87"/>
      <c r="C423" s="87"/>
      <c r="D423" s="8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70"/>
    </row>
    <row r="424" spans="1:17" s="16" customFormat="1" x14ac:dyDescent="0.25">
      <c r="A424" s="86"/>
      <c r="B424" s="87"/>
      <c r="C424" s="87"/>
      <c r="D424" s="8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70"/>
    </row>
    <row r="425" spans="1:17" s="16" customFormat="1" x14ac:dyDescent="0.25">
      <c r="A425" s="86"/>
      <c r="B425" s="87"/>
      <c r="C425" s="87"/>
      <c r="D425" s="8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70"/>
    </row>
    <row r="426" spans="1:17" s="16" customFormat="1" x14ac:dyDescent="0.25">
      <c r="A426" s="86"/>
      <c r="B426" s="87"/>
      <c r="C426" s="87"/>
      <c r="D426" s="8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70"/>
    </row>
    <row r="427" spans="1:17" s="16" customFormat="1" x14ac:dyDescent="0.25">
      <c r="A427" s="86"/>
      <c r="B427" s="87"/>
      <c r="C427" s="87"/>
      <c r="D427" s="8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70"/>
    </row>
    <row r="428" spans="1:17" s="16" customFormat="1" x14ac:dyDescent="0.25">
      <c r="A428" s="86"/>
      <c r="B428" s="87"/>
      <c r="C428" s="87"/>
      <c r="D428" s="8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70"/>
    </row>
    <row r="429" spans="1:17" s="16" customFormat="1" x14ac:dyDescent="0.25">
      <c r="A429" s="86"/>
      <c r="B429" s="87"/>
      <c r="C429" s="87"/>
      <c r="D429" s="8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70"/>
    </row>
    <row r="430" spans="1:17" s="16" customFormat="1" x14ac:dyDescent="0.25">
      <c r="A430" s="86"/>
      <c r="B430" s="87"/>
      <c r="C430" s="87"/>
      <c r="D430" s="8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70"/>
    </row>
    <row r="431" spans="1:17" s="16" customFormat="1" x14ac:dyDescent="0.25">
      <c r="A431" s="86"/>
      <c r="B431" s="87"/>
      <c r="C431" s="87"/>
      <c r="D431" s="8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70"/>
    </row>
    <row r="432" spans="1:17" s="16" customFormat="1" x14ac:dyDescent="0.25">
      <c r="A432" s="86"/>
      <c r="B432" s="87"/>
      <c r="C432" s="87"/>
      <c r="D432" s="8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70"/>
    </row>
    <row r="433" spans="1:17" s="16" customFormat="1" x14ac:dyDescent="0.25">
      <c r="A433" s="86"/>
      <c r="B433" s="87"/>
      <c r="C433" s="87"/>
      <c r="D433" s="8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70"/>
    </row>
    <row r="434" spans="1:17" s="16" customFormat="1" x14ac:dyDescent="0.25">
      <c r="A434" s="86"/>
      <c r="B434" s="87"/>
      <c r="C434" s="87"/>
      <c r="D434" s="8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70"/>
    </row>
    <row r="435" spans="1:17" s="16" customFormat="1" x14ac:dyDescent="0.25">
      <c r="A435" s="86"/>
      <c r="B435" s="87"/>
      <c r="C435" s="87"/>
      <c r="D435" s="8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70"/>
    </row>
    <row r="436" spans="1:17" s="16" customFormat="1" x14ac:dyDescent="0.25">
      <c r="A436" s="86"/>
      <c r="B436" s="87"/>
      <c r="C436" s="87"/>
      <c r="D436" s="8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70"/>
    </row>
    <row r="437" spans="1:17" s="16" customFormat="1" x14ac:dyDescent="0.25">
      <c r="A437" s="86"/>
      <c r="B437" s="87"/>
      <c r="C437" s="87"/>
      <c r="D437" s="8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70"/>
    </row>
    <row r="438" spans="1:17" s="16" customFormat="1" x14ac:dyDescent="0.25">
      <c r="A438" s="86"/>
      <c r="B438" s="87"/>
      <c r="C438" s="87"/>
      <c r="D438" s="8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70"/>
    </row>
    <row r="439" spans="1:17" s="16" customFormat="1" x14ac:dyDescent="0.25">
      <c r="A439" s="86"/>
      <c r="B439" s="87"/>
      <c r="C439" s="87"/>
      <c r="D439" s="8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70"/>
    </row>
    <row r="440" spans="1:17" s="16" customFormat="1" x14ac:dyDescent="0.25">
      <c r="A440" s="86"/>
      <c r="B440" s="87"/>
      <c r="C440" s="87"/>
      <c r="D440" s="8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70"/>
    </row>
    <row r="441" spans="1:17" s="16" customFormat="1" x14ac:dyDescent="0.25">
      <c r="A441" s="86"/>
      <c r="B441" s="87"/>
      <c r="C441" s="87"/>
      <c r="D441" s="8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70"/>
    </row>
    <row r="442" spans="1:17" s="16" customFormat="1" x14ac:dyDescent="0.25">
      <c r="A442" s="86"/>
      <c r="B442" s="87"/>
      <c r="C442" s="87"/>
      <c r="D442" s="8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70"/>
    </row>
    <row r="443" spans="1:17" s="16" customFormat="1" x14ac:dyDescent="0.25">
      <c r="A443" s="86"/>
      <c r="B443" s="87"/>
      <c r="C443" s="87"/>
      <c r="D443" s="8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70"/>
    </row>
    <row r="444" spans="1:17" s="16" customFormat="1" x14ac:dyDescent="0.25">
      <c r="A444" s="86"/>
      <c r="B444" s="87"/>
      <c r="C444" s="87"/>
      <c r="D444" s="8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70"/>
    </row>
    <row r="445" spans="1:17" s="16" customFormat="1" x14ac:dyDescent="0.25">
      <c r="A445" s="86"/>
      <c r="B445" s="87"/>
      <c r="C445" s="87"/>
      <c r="D445" s="8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70"/>
    </row>
    <row r="446" spans="1:17" s="16" customFormat="1" x14ac:dyDescent="0.25">
      <c r="A446" s="86"/>
      <c r="B446" s="87"/>
      <c r="C446" s="87"/>
      <c r="D446" s="8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70"/>
    </row>
    <row r="447" spans="1:17" s="16" customFormat="1" x14ac:dyDescent="0.25">
      <c r="A447" s="86"/>
      <c r="B447" s="87"/>
      <c r="C447" s="87"/>
      <c r="D447" s="8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70"/>
    </row>
    <row r="448" spans="1:17" s="16" customFormat="1" x14ac:dyDescent="0.25">
      <c r="A448" s="86"/>
      <c r="B448" s="87"/>
      <c r="C448" s="87"/>
      <c r="D448" s="8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70"/>
    </row>
    <row r="449" spans="1:17" s="16" customFormat="1" x14ac:dyDescent="0.25">
      <c r="A449" s="86"/>
      <c r="B449" s="87"/>
      <c r="C449" s="87"/>
      <c r="D449" s="8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70"/>
    </row>
    <row r="450" spans="1:17" s="16" customFormat="1" x14ac:dyDescent="0.25">
      <c r="A450" s="86"/>
      <c r="B450" s="87"/>
      <c r="C450" s="87"/>
      <c r="D450" s="8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70"/>
    </row>
    <row r="451" spans="1:17" s="16" customFormat="1" x14ac:dyDescent="0.25">
      <c r="A451" s="86"/>
      <c r="B451" s="87"/>
      <c r="C451" s="87"/>
      <c r="D451" s="8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70"/>
    </row>
    <row r="452" spans="1:17" s="16" customFormat="1" x14ac:dyDescent="0.25">
      <c r="A452" s="86"/>
      <c r="B452" s="87"/>
      <c r="C452" s="87"/>
      <c r="D452" s="8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70"/>
    </row>
    <row r="453" spans="1:17" s="16" customFormat="1" x14ac:dyDescent="0.25">
      <c r="A453" s="86"/>
      <c r="B453" s="87"/>
      <c r="C453" s="87"/>
      <c r="D453" s="8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70"/>
    </row>
    <row r="454" spans="1:17" s="16" customFormat="1" x14ac:dyDescent="0.25">
      <c r="A454" s="86"/>
      <c r="B454" s="87"/>
      <c r="C454" s="87"/>
      <c r="D454" s="8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70"/>
    </row>
    <row r="455" spans="1:17" s="16" customFormat="1" x14ac:dyDescent="0.25">
      <c r="A455" s="86"/>
      <c r="B455" s="87"/>
      <c r="C455" s="87"/>
      <c r="D455" s="8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70"/>
    </row>
    <row r="456" spans="1:17" s="16" customFormat="1" x14ac:dyDescent="0.25">
      <c r="A456" s="86"/>
      <c r="B456" s="87"/>
      <c r="C456" s="87"/>
      <c r="D456" s="8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70"/>
    </row>
    <row r="457" spans="1:17" s="16" customFormat="1" x14ac:dyDescent="0.25">
      <c r="A457" s="86"/>
      <c r="B457" s="87"/>
      <c r="C457" s="87"/>
      <c r="D457" s="8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70"/>
    </row>
    <row r="458" spans="1:17" s="16" customFormat="1" x14ac:dyDescent="0.25">
      <c r="A458" s="86"/>
      <c r="B458" s="87"/>
      <c r="C458" s="87"/>
      <c r="D458" s="8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70"/>
    </row>
    <row r="459" spans="1:17" s="16" customFormat="1" x14ac:dyDescent="0.25">
      <c r="A459" s="86"/>
      <c r="B459" s="87"/>
      <c r="C459" s="87"/>
      <c r="D459" s="8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70"/>
    </row>
    <row r="460" spans="1:17" s="16" customFormat="1" x14ac:dyDescent="0.25">
      <c r="A460" s="86"/>
      <c r="B460" s="87"/>
      <c r="C460" s="87"/>
      <c r="D460" s="8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70"/>
    </row>
    <row r="461" spans="1:17" s="16" customFormat="1" x14ac:dyDescent="0.25">
      <c r="A461" s="86"/>
      <c r="B461" s="87"/>
      <c r="C461" s="87"/>
      <c r="D461" s="8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70"/>
    </row>
    <row r="462" spans="1:17" s="16" customFormat="1" x14ac:dyDescent="0.25">
      <c r="A462" s="86"/>
      <c r="B462" s="87"/>
      <c r="C462" s="87"/>
      <c r="D462" s="8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70"/>
    </row>
    <row r="463" spans="1:17" s="16" customFormat="1" x14ac:dyDescent="0.25">
      <c r="A463" s="86"/>
      <c r="B463" s="87"/>
      <c r="C463" s="87"/>
      <c r="D463" s="8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70"/>
    </row>
    <row r="464" spans="1:17" s="16" customFormat="1" x14ac:dyDescent="0.25">
      <c r="A464" s="86"/>
      <c r="B464" s="87"/>
      <c r="C464" s="87"/>
      <c r="D464" s="8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70"/>
    </row>
    <row r="465" spans="1:17" s="16" customFormat="1" x14ac:dyDescent="0.25">
      <c r="A465" s="86"/>
      <c r="B465" s="87"/>
      <c r="C465" s="87"/>
      <c r="D465" s="8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70"/>
    </row>
    <row r="466" spans="1:17" s="16" customFormat="1" x14ac:dyDescent="0.25">
      <c r="A466" s="86"/>
      <c r="B466" s="87"/>
      <c r="C466" s="87"/>
      <c r="D466" s="8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70"/>
    </row>
    <row r="467" spans="1:17" s="16" customFormat="1" x14ac:dyDescent="0.25">
      <c r="A467" s="86"/>
      <c r="B467" s="87"/>
      <c r="C467" s="87"/>
      <c r="D467" s="8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70"/>
    </row>
    <row r="468" spans="1:17" s="16" customFormat="1" x14ac:dyDescent="0.25">
      <c r="A468" s="86"/>
      <c r="B468" s="87"/>
      <c r="C468" s="87"/>
      <c r="D468" s="8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70"/>
    </row>
    <row r="469" spans="1:17" s="16" customFormat="1" x14ac:dyDescent="0.25">
      <c r="A469" s="86"/>
      <c r="B469" s="87"/>
      <c r="C469" s="87"/>
      <c r="D469" s="8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70"/>
    </row>
    <row r="470" spans="1:17" s="16" customFormat="1" x14ac:dyDescent="0.25">
      <c r="A470" s="86"/>
      <c r="B470" s="87"/>
      <c r="C470" s="87"/>
      <c r="D470" s="8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70"/>
    </row>
    <row r="471" spans="1:17" s="16" customFormat="1" x14ac:dyDescent="0.25">
      <c r="A471" s="86"/>
      <c r="B471" s="87"/>
      <c r="C471" s="87"/>
      <c r="D471" s="8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70"/>
    </row>
    <row r="472" spans="1:17" s="16" customFormat="1" x14ac:dyDescent="0.25">
      <c r="A472" s="86"/>
      <c r="B472" s="87"/>
      <c r="C472" s="87"/>
      <c r="D472" s="8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70"/>
    </row>
    <row r="473" spans="1:17" s="16" customFormat="1" x14ac:dyDescent="0.25">
      <c r="A473" s="86"/>
      <c r="B473" s="87"/>
      <c r="C473" s="87"/>
      <c r="D473" s="8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70"/>
    </row>
    <row r="474" spans="1:17" s="16" customFormat="1" x14ac:dyDescent="0.25">
      <c r="A474" s="86"/>
      <c r="B474" s="87"/>
      <c r="C474" s="87"/>
      <c r="D474" s="8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70"/>
    </row>
    <row r="475" spans="1:17" s="16" customFormat="1" x14ac:dyDescent="0.25">
      <c r="A475" s="86"/>
      <c r="B475" s="87"/>
      <c r="C475" s="87"/>
      <c r="D475" s="8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70"/>
    </row>
    <row r="476" spans="1:17" s="16" customFormat="1" x14ac:dyDescent="0.25">
      <c r="A476" s="86"/>
      <c r="B476" s="87"/>
      <c r="C476" s="87"/>
      <c r="D476" s="8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70"/>
    </row>
    <row r="477" spans="1:17" s="16" customFormat="1" x14ac:dyDescent="0.25">
      <c r="A477" s="86"/>
      <c r="B477" s="87"/>
      <c r="C477" s="87"/>
      <c r="D477" s="8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70"/>
    </row>
    <row r="478" spans="1:17" s="16" customFormat="1" x14ac:dyDescent="0.25">
      <c r="A478" s="86"/>
      <c r="B478" s="87"/>
      <c r="C478" s="87"/>
      <c r="D478" s="8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70"/>
    </row>
    <row r="479" spans="1:17" s="16" customFormat="1" x14ac:dyDescent="0.25">
      <c r="A479" s="86"/>
      <c r="B479" s="87"/>
      <c r="C479" s="87"/>
      <c r="D479" s="8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70"/>
    </row>
    <row r="480" spans="1:17" s="16" customFormat="1" x14ac:dyDescent="0.25">
      <c r="A480" s="86"/>
      <c r="B480" s="87"/>
      <c r="C480" s="87"/>
      <c r="D480" s="8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70"/>
    </row>
    <row r="481" spans="1:17" s="16" customFormat="1" x14ac:dyDescent="0.25">
      <c r="A481" s="86"/>
      <c r="B481" s="87"/>
      <c r="C481" s="87"/>
      <c r="D481" s="8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70"/>
    </row>
    <row r="482" spans="1:17" s="16" customFormat="1" x14ac:dyDescent="0.25">
      <c r="A482" s="86"/>
      <c r="B482" s="87"/>
      <c r="C482" s="87"/>
      <c r="D482" s="8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70"/>
    </row>
    <row r="483" spans="1:17" s="16" customFormat="1" x14ac:dyDescent="0.25">
      <c r="A483" s="86"/>
      <c r="B483" s="87"/>
      <c r="C483" s="87"/>
      <c r="D483" s="8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70"/>
    </row>
    <row r="484" spans="1:17" s="16" customFormat="1" x14ac:dyDescent="0.25">
      <c r="A484" s="86"/>
      <c r="B484" s="87"/>
      <c r="C484" s="87"/>
      <c r="D484" s="8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70"/>
    </row>
    <row r="485" spans="1:17" s="16" customFormat="1" x14ac:dyDescent="0.25">
      <c r="A485" s="86"/>
      <c r="B485" s="87"/>
      <c r="C485" s="87"/>
      <c r="D485" s="8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70"/>
    </row>
    <row r="486" spans="1:17" s="16" customFormat="1" x14ac:dyDescent="0.25">
      <c r="A486" s="86"/>
      <c r="B486" s="87"/>
      <c r="C486" s="87"/>
      <c r="D486" s="8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70"/>
    </row>
    <row r="487" spans="1:17" s="16" customFormat="1" x14ac:dyDescent="0.25">
      <c r="A487" s="86"/>
      <c r="B487" s="87"/>
      <c r="C487" s="87"/>
      <c r="D487" s="8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70"/>
    </row>
    <row r="488" spans="1:17" s="16" customFormat="1" x14ac:dyDescent="0.25">
      <c r="A488" s="86"/>
      <c r="B488" s="87"/>
      <c r="C488" s="87"/>
      <c r="D488" s="8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70"/>
    </row>
    <row r="489" spans="1:17" s="16" customFormat="1" x14ac:dyDescent="0.25">
      <c r="A489" s="86"/>
      <c r="B489" s="87"/>
      <c r="C489" s="87"/>
      <c r="D489" s="8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70"/>
    </row>
    <row r="490" spans="1:17" s="16" customFormat="1" x14ac:dyDescent="0.25">
      <c r="A490" s="86"/>
      <c r="B490" s="87"/>
      <c r="C490" s="87"/>
      <c r="D490" s="8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70"/>
    </row>
    <row r="491" spans="1:17" s="16" customFormat="1" x14ac:dyDescent="0.25">
      <c r="A491" s="86"/>
      <c r="B491" s="87"/>
      <c r="C491" s="87"/>
      <c r="D491" s="8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70"/>
    </row>
    <row r="492" spans="1:17" s="16" customFormat="1" x14ac:dyDescent="0.25">
      <c r="A492" s="86"/>
      <c r="B492" s="87"/>
      <c r="C492" s="87"/>
      <c r="D492" s="8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70"/>
    </row>
    <row r="493" spans="1:17" s="16" customFormat="1" x14ac:dyDescent="0.25">
      <c r="A493" s="86"/>
      <c r="B493" s="87"/>
      <c r="C493" s="87"/>
      <c r="D493" s="8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70"/>
    </row>
    <row r="494" spans="1:17" s="16" customFormat="1" x14ac:dyDescent="0.25">
      <c r="A494" s="86"/>
      <c r="B494" s="87"/>
      <c r="C494" s="87"/>
      <c r="D494" s="8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70"/>
    </row>
    <row r="495" spans="1:17" s="16" customFormat="1" x14ac:dyDescent="0.25">
      <c r="A495" s="86"/>
      <c r="B495" s="87"/>
      <c r="C495" s="87"/>
      <c r="D495" s="8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70"/>
    </row>
    <row r="496" spans="1:17" s="16" customFormat="1" x14ac:dyDescent="0.25">
      <c r="A496" s="86"/>
      <c r="B496" s="87"/>
      <c r="C496" s="87"/>
      <c r="D496" s="8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70"/>
    </row>
    <row r="497" spans="1:17" s="16" customFormat="1" x14ac:dyDescent="0.25">
      <c r="A497" s="86"/>
      <c r="B497" s="87"/>
      <c r="C497" s="87"/>
      <c r="D497" s="8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70"/>
    </row>
    <row r="498" spans="1:17" s="16" customFormat="1" x14ac:dyDescent="0.25">
      <c r="A498" s="86"/>
      <c r="B498" s="87"/>
      <c r="C498" s="87"/>
      <c r="D498" s="8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70"/>
    </row>
    <row r="499" spans="1:17" s="16" customFormat="1" x14ac:dyDescent="0.25">
      <c r="A499" s="86"/>
      <c r="B499" s="87"/>
      <c r="C499" s="87"/>
      <c r="D499" s="8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70"/>
    </row>
    <row r="500" spans="1:17" s="16" customFormat="1" x14ac:dyDescent="0.25">
      <c r="A500" s="86"/>
      <c r="B500" s="87"/>
      <c r="C500" s="87"/>
      <c r="D500" s="8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70"/>
    </row>
    <row r="501" spans="1:17" s="16" customFormat="1" x14ac:dyDescent="0.25">
      <c r="A501" s="86"/>
      <c r="B501" s="87"/>
      <c r="C501" s="87"/>
      <c r="D501" s="8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70"/>
    </row>
    <row r="502" spans="1:17" s="16" customFormat="1" x14ac:dyDescent="0.25">
      <c r="A502" s="86"/>
      <c r="B502" s="87"/>
      <c r="C502" s="87"/>
      <c r="D502" s="8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70"/>
    </row>
    <row r="503" spans="1:17" s="16" customFormat="1" x14ac:dyDescent="0.25">
      <c r="A503" s="86"/>
      <c r="B503" s="87"/>
      <c r="C503" s="87"/>
      <c r="D503" s="8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70"/>
    </row>
    <row r="504" spans="1:17" s="16" customFormat="1" x14ac:dyDescent="0.25">
      <c r="A504" s="86"/>
      <c r="B504" s="87"/>
      <c r="C504" s="87"/>
      <c r="D504" s="8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70"/>
    </row>
    <row r="505" spans="1:17" s="16" customFormat="1" x14ac:dyDescent="0.25">
      <c r="A505" s="86"/>
      <c r="B505" s="87"/>
      <c r="C505" s="87"/>
      <c r="D505" s="8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70"/>
    </row>
    <row r="506" spans="1:17" s="16" customFormat="1" x14ac:dyDescent="0.25">
      <c r="A506" s="86"/>
      <c r="B506" s="87"/>
      <c r="C506" s="87"/>
      <c r="D506" s="8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70"/>
    </row>
    <row r="507" spans="1:17" s="16" customFormat="1" x14ac:dyDescent="0.25">
      <c r="A507" s="86"/>
      <c r="B507" s="87"/>
      <c r="C507" s="87"/>
      <c r="D507" s="8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70"/>
    </row>
    <row r="508" spans="1:17" s="16" customFormat="1" x14ac:dyDescent="0.25">
      <c r="A508" s="86"/>
      <c r="B508" s="87"/>
      <c r="C508" s="87"/>
      <c r="D508" s="8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70"/>
    </row>
    <row r="509" spans="1:17" s="16" customFormat="1" x14ac:dyDescent="0.25">
      <c r="A509" s="86"/>
      <c r="B509" s="87"/>
      <c r="C509" s="87"/>
      <c r="D509" s="8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70"/>
    </row>
    <row r="510" spans="1:17" s="16" customFormat="1" x14ac:dyDescent="0.25">
      <c r="A510" s="86"/>
      <c r="B510" s="87"/>
      <c r="C510" s="87"/>
      <c r="D510" s="8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70"/>
    </row>
    <row r="511" spans="1:17" s="16" customFormat="1" x14ac:dyDescent="0.25">
      <c r="A511" s="86"/>
      <c r="B511" s="87"/>
      <c r="C511" s="87"/>
      <c r="D511" s="8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70"/>
    </row>
    <row r="512" spans="1:17" s="16" customFormat="1" x14ac:dyDescent="0.25">
      <c r="A512" s="86"/>
      <c r="B512" s="87"/>
      <c r="C512" s="87"/>
      <c r="D512" s="8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70"/>
    </row>
    <row r="513" spans="1:17" s="16" customFormat="1" x14ac:dyDescent="0.25">
      <c r="A513" s="86"/>
      <c r="B513" s="87"/>
      <c r="C513" s="87"/>
      <c r="D513" s="8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70"/>
    </row>
    <row r="514" spans="1:17" s="16" customFormat="1" x14ac:dyDescent="0.25">
      <c r="A514" s="86"/>
      <c r="B514" s="87"/>
      <c r="C514" s="87"/>
      <c r="D514" s="8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70"/>
    </row>
    <row r="515" spans="1:17" s="16" customFormat="1" x14ac:dyDescent="0.25">
      <c r="A515" s="86"/>
      <c r="B515" s="87"/>
      <c r="C515" s="87"/>
      <c r="D515" s="8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70"/>
    </row>
    <row r="516" spans="1:17" s="16" customFormat="1" x14ac:dyDescent="0.25">
      <c r="A516" s="86"/>
      <c r="B516" s="87"/>
      <c r="C516" s="87"/>
      <c r="D516" s="8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70"/>
    </row>
    <row r="517" spans="1:17" s="16" customFormat="1" x14ac:dyDescent="0.25">
      <c r="A517" s="86"/>
      <c r="B517" s="87"/>
      <c r="C517" s="87"/>
      <c r="D517" s="8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70"/>
    </row>
    <row r="518" spans="1:17" s="16" customFormat="1" x14ac:dyDescent="0.25">
      <c r="A518" s="86"/>
      <c r="B518" s="87"/>
      <c r="C518" s="87"/>
      <c r="D518" s="8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70"/>
    </row>
    <row r="519" spans="1:17" s="16" customFormat="1" x14ac:dyDescent="0.25">
      <c r="A519" s="86"/>
      <c r="B519" s="87"/>
      <c r="C519" s="87"/>
      <c r="D519" s="8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70"/>
    </row>
    <row r="520" spans="1:17" s="16" customFormat="1" x14ac:dyDescent="0.25">
      <c r="A520" s="86"/>
      <c r="B520" s="87"/>
      <c r="C520" s="87"/>
      <c r="D520" s="8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70"/>
    </row>
    <row r="521" spans="1:17" s="16" customFormat="1" x14ac:dyDescent="0.25">
      <c r="A521" s="86"/>
      <c r="B521" s="87"/>
      <c r="C521" s="87"/>
      <c r="D521" s="8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70"/>
    </row>
    <row r="522" spans="1:17" s="16" customFormat="1" x14ac:dyDescent="0.25">
      <c r="A522" s="86"/>
      <c r="B522" s="87"/>
      <c r="C522" s="87"/>
      <c r="D522" s="8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70"/>
    </row>
    <row r="523" spans="1:17" s="16" customFormat="1" x14ac:dyDescent="0.25">
      <c r="A523" s="86"/>
      <c r="B523" s="87"/>
      <c r="C523" s="87"/>
      <c r="D523" s="8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70"/>
    </row>
    <row r="524" spans="1:17" s="16" customFormat="1" x14ac:dyDescent="0.25">
      <c r="A524" s="86"/>
      <c r="B524" s="87"/>
      <c r="C524" s="87"/>
      <c r="D524" s="8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70"/>
    </row>
    <row r="525" spans="1:17" s="16" customFormat="1" x14ac:dyDescent="0.25">
      <c r="A525" s="86"/>
      <c r="B525" s="87"/>
      <c r="C525" s="87"/>
      <c r="D525" s="8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70"/>
    </row>
    <row r="526" spans="1:17" s="16" customFormat="1" x14ac:dyDescent="0.25">
      <c r="A526" s="86"/>
      <c r="B526" s="87"/>
      <c r="C526" s="87"/>
      <c r="D526" s="8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70"/>
    </row>
    <row r="527" spans="1:17" s="16" customFormat="1" x14ac:dyDescent="0.25">
      <c r="A527" s="86"/>
      <c r="B527" s="87"/>
      <c r="C527" s="87"/>
      <c r="D527" s="8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70"/>
    </row>
    <row r="528" spans="1:17" s="16" customFormat="1" x14ac:dyDescent="0.25">
      <c r="A528" s="86"/>
      <c r="B528" s="87"/>
      <c r="C528" s="87"/>
      <c r="D528" s="8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70"/>
    </row>
    <row r="529" spans="1:17" s="16" customFormat="1" x14ac:dyDescent="0.25">
      <c r="A529" s="86"/>
      <c r="B529" s="87"/>
      <c r="C529" s="87"/>
      <c r="D529" s="8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70"/>
    </row>
    <row r="530" spans="1:17" s="16" customFormat="1" x14ac:dyDescent="0.25">
      <c r="A530" s="86"/>
      <c r="B530" s="87"/>
      <c r="C530" s="87"/>
      <c r="D530" s="8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70"/>
    </row>
    <row r="531" spans="1:17" s="16" customFormat="1" x14ac:dyDescent="0.25">
      <c r="A531" s="86"/>
      <c r="B531" s="87"/>
      <c r="C531" s="87"/>
      <c r="D531" s="8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70"/>
    </row>
    <row r="532" spans="1:17" s="16" customFormat="1" x14ac:dyDescent="0.25">
      <c r="A532" s="86"/>
      <c r="B532" s="87"/>
      <c r="C532" s="87"/>
      <c r="D532" s="8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70"/>
    </row>
    <row r="533" spans="1:17" s="16" customFormat="1" x14ac:dyDescent="0.25">
      <c r="A533" s="86"/>
      <c r="B533" s="87"/>
      <c r="C533" s="87"/>
      <c r="D533" s="8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70"/>
    </row>
    <row r="534" spans="1:17" s="16" customFormat="1" x14ac:dyDescent="0.25">
      <c r="A534" s="86"/>
      <c r="B534" s="87"/>
      <c r="C534" s="87"/>
      <c r="D534" s="8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70"/>
    </row>
    <row r="535" spans="1:17" s="16" customFormat="1" x14ac:dyDescent="0.25">
      <c r="A535" s="86"/>
      <c r="B535" s="87"/>
      <c r="C535" s="87"/>
      <c r="D535" s="8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70"/>
    </row>
    <row r="536" spans="1:17" s="16" customFormat="1" x14ac:dyDescent="0.25">
      <c r="A536" s="86"/>
      <c r="B536" s="87"/>
      <c r="C536" s="87"/>
      <c r="D536" s="8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70"/>
    </row>
    <row r="537" spans="1:17" s="16" customFormat="1" x14ac:dyDescent="0.25">
      <c r="A537" s="86"/>
      <c r="B537" s="87"/>
      <c r="C537" s="87"/>
      <c r="D537" s="8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70"/>
    </row>
    <row r="538" spans="1:17" s="16" customFormat="1" x14ac:dyDescent="0.25">
      <c r="A538" s="86"/>
      <c r="B538" s="87"/>
      <c r="C538" s="87"/>
      <c r="D538" s="8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70"/>
    </row>
    <row r="539" spans="1:17" s="16" customFormat="1" x14ac:dyDescent="0.25">
      <c r="A539" s="86"/>
      <c r="B539" s="87"/>
      <c r="C539" s="87"/>
      <c r="D539" s="8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70"/>
    </row>
    <row r="540" spans="1:17" s="16" customFormat="1" x14ac:dyDescent="0.25">
      <c r="A540" s="86"/>
      <c r="B540" s="87"/>
      <c r="C540" s="87"/>
      <c r="D540" s="8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70"/>
    </row>
    <row r="541" spans="1:17" s="16" customFormat="1" x14ac:dyDescent="0.25">
      <c r="A541" s="86"/>
      <c r="B541" s="87"/>
      <c r="C541" s="87"/>
      <c r="D541" s="8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70"/>
    </row>
    <row r="542" spans="1:17" s="16" customFormat="1" x14ac:dyDescent="0.25">
      <c r="A542" s="86"/>
      <c r="B542" s="87"/>
      <c r="C542" s="87"/>
      <c r="D542" s="8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70"/>
    </row>
    <row r="543" spans="1:17" s="16" customFormat="1" x14ac:dyDescent="0.25">
      <c r="A543" s="86"/>
      <c r="B543" s="87"/>
      <c r="C543" s="87"/>
      <c r="D543" s="8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70"/>
    </row>
    <row r="544" spans="1:17" s="16" customFormat="1" x14ac:dyDescent="0.25">
      <c r="A544" s="86"/>
      <c r="B544" s="87"/>
      <c r="C544" s="87"/>
      <c r="D544" s="8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70"/>
    </row>
    <row r="545" spans="1:17" s="16" customFormat="1" x14ac:dyDescent="0.25">
      <c r="A545" s="86"/>
      <c r="B545" s="87"/>
      <c r="C545" s="87"/>
      <c r="D545" s="8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70"/>
    </row>
    <row r="546" spans="1:17" s="16" customFormat="1" x14ac:dyDescent="0.25">
      <c r="A546" s="86"/>
      <c r="B546" s="87"/>
      <c r="C546" s="87"/>
      <c r="D546" s="8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70"/>
    </row>
    <row r="547" spans="1:17" s="16" customFormat="1" x14ac:dyDescent="0.25">
      <c r="A547" s="86"/>
      <c r="B547" s="87"/>
      <c r="C547" s="87"/>
      <c r="D547" s="8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70"/>
    </row>
    <row r="548" spans="1:17" s="16" customFormat="1" x14ac:dyDescent="0.25">
      <c r="A548" s="86"/>
      <c r="B548" s="87"/>
      <c r="C548" s="87"/>
      <c r="D548" s="8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70"/>
    </row>
    <row r="549" spans="1:17" s="16" customFormat="1" x14ac:dyDescent="0.25">
      <c r="A549" s="86"/>
      <c r="B549" s="87"/>
      <c r="C549" s="87"/>
      <c r="D549" s="8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70"/>
    </row>
    <row r="550" spans="1:17" s="16" customFormat="1" x14ac:dyDescent="0.25">
      <c r="A550" s="86"/>
      <c r="B550" s="87"/>
      <c r="C550" s="87"/>
      <c r="D550" s="8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70"/>
    </row>
    <row r="551" spans="1:17" s="16" customFormat="1" x14ac:dyDescent="0.25">
      <c r="A551" s="86"/>
      <c r="B551" s="87"/>
      <c r="C551" s="87"/>
      <c r="D551" s="8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70"/>
    </row>
    <row r="552" spans="1:17" s="16" customFormat="1" x14ac:dyDescent="0.25">
      <c r="A552" s="86"/>
      <c r="B552" s="87"/>
      <c r="C552" s="87"/>
      <c r="D552" s="8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70"/>
    </row>
    <row r="553" spans="1:17" s="16" customFormat="1" x14ac:dyDescent="0.25">
      <c r="A553" s="86"/>
      <c r="B553" s="87"/>
      <c r="C553" s="87"/>
      <c r="D553" s="8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70"/>
    </row>
    <row r="554" spans="1:17" s="16" customFormat="1" x14ac:dyDescent="0.25">
      <c r="A554" s="86"/>
      <c r="B554" s="87"/>
      <c r="C554" s="87"/>
      <c r="D554" s="8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70"/>
    </row>
    <row r="555" spans="1:17" s="16" customFormat="1" x14ac:dyDescent="0.25">
      <c r="A555" s="86"/>
      <c r="B555" s="87"/>
      <c r="C555" s="87"/>
      <c r="D555" s="8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70"/>
    </row>
    <row r="556" spans="1:17" s="16" customFormat="1" x14ac:dyDescent="0.25">
      <c r="A556" s="86"/>
      <c r="B556" s="87"/>
      <c r="C556" s="87"/>
      <c r="D556" s="8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70"/>
    </row>
    <row r="557" spans="1:17" s="16" customFormat="1" x14ac:dyDescent="0.25">
      <c r="A557" s="86"/>
      <c r="B557" s="87"/>
      <c r="C557" s="87"/>
      <c r="D557" s="8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70"/>
    </row>
    <row r="558" spans="1:17" s="16" customFormat="1" x14ac:dyDescent="0.25">
      <c r="A558" s="86"/>
      <c r="B558" s="87"/>
      <c r="C558" s="87"/>
      <c r="D558" s="8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70"/>
    </row>
    <row r="559" spans="1:17" s="16" customFormat="1" x14ac:dyDescent="0.25">
      <c r="A559" s="86"/>
      <c r="B559" s="87"/>
      <c r="C559" s="87"/>
      <c r="D559" s="8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70"/>
    </row>
    <row r="560" spans="1:17" s="16" customFormat="1" x14ac:dyDescent="0.25">
      <c r="A560" s="86"/>
      <c r="B560" s="87"/>
      <c r="C560" s="87"/>
      <c r="D560" s="8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70"/>
    </row>
    <row r="561" spans="1:17" s="16" customFormat="1" x14ac:dyDescent="0.25">
      <c r="A561" s="86"/>
      <c r="B561" s="87"/>
      <c r="C561" s="87"/>
      <c r="D561" s="8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70"/>
    </row>
    <row r="562" spans="1:17" s="16" customFormat="1" x14ac:dyDescent="0.25">
      <c r="A562" s="86"/>
      <c r="B562" s="87"/>
      <c r="C562" s="87"/>
      <c r="D562" s="8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70"/>
    </row>
    <row r="563" spans="1:17" s="16" customFormat="1" x14ac:dyDescent="0.25">
      <c r="A563" s="86"/>
      <c r="B563" s="87"/>
      <c r="C563" s="87"/>
      <c r="D563" s="8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70"/>
    </row>
    <row r="564" spans="1:17" s="16" customFormat="1" x14ac:dyDescent="0.25">
      <c r="A564" s="86"/>
      <c r="B564" s="87"/>
      <c r="C564" s="87"/>
      <c r="D564" s="8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70"/>
    </row>
    <row r="565" spans="1:17" s="16" customFormat="1" x14ac:dyDescent="0.25">
      <c r="A565" s="86"/>
      <c r="B565" s="87"/>
      <c r="C565" s="87"/>
      <c r="D565" s="8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70"/>
    </row>
    <row r="566" spans="1:17" s="16" customFormat="1" x14ac:dyDescent="0.25">
      <c r="A566" s="86"/>
      <c r="B566" s="87"/>
      <c r="C566" s="87"/>
      <c r="D566" s="8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70"/>
    </row>
    <row r="567" spans="1:17" s="16" customFormat="1" x14ac:dyDescent="0.25">
      <c r="A567" s="86"/>
      <c r="B567" s="87"/>
      <c r="C567" s="87"/>
      <c r="D567" s="8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70"/>
    </row>
    <row r="568" spans="1:17" s="16" customFormat="1" x14ac:dyDescent="0.25">
      <c r="A568" s="86"/>
      <c r="B568" s="87"/>
      <c r="C568" s="87"/>
      <c r="D568" s="8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70"/>
    </row>
    <row r="569" spans="1:17" s="16" customFormat="1" x14ac:dyDescent="0.25">
      <c r="A569" s="86"/>
      <c r="B569" s="87"/>
      <c r="C569" s="87"/>
      <c r="D569" s="8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70"/>
    </row>
    <row r="570" spans="1:17" s="16" customFormat="1" x14ac:dyDescent="0.25">
      <c r="A570" s="86"/>
      <c r="B570" s="87"/>
      <c r="C570" s="87"/>
      <c r="D570" s="8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70"/>
    </row>
    <row r="571" spans="1:17" s="16" customFormat="1" x14ac:dyDescent="0.25">
      <c r="A571" s="86"/>
      <c r="B571" s="87"/>
      <c r="C571" s="87"/>
      <c r="D571" s="8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70"/>
    </row>
    <row r="572" spans="1:17" s="16" customFormat="1" x14ac:dyDescent="0.25">
      <c r="A572" s="86"/>
      <c r="B572" s="87"/>
      <c r="C572" s="87"/>
      <c r="D572" s="8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70"/>
    </row>
    <row r="573" spans="1:17" s="16" customFormat="1" x14ac:dyDescent="0.25">
      <c r="A573" s="86"/>
      <c r="B573" s="87"/>
      <c r="C573" s="87"/>
      <c r="D573" s="8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70"/>
    </row>
    <row r="574" spans="1:17" s="16" customFormat="1" x14ac:dyDescent="0.25">
      <c r="A574" s="86"/>
      <c r="B574" s="87"/>
      <c r="C574" s="87"/>
      <c r="D574" s="8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70"/>
    </row>
    <row r="575" spans="1:17" s="16" customFormat="1" x14ac:dyDescent="0.25">
      <c r="A575" s="86"/>
      <c r="B575" s="87"/>
      <c r="C575" s="87"/>
      <c r="D575" s="8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70"/>
    </row>
    <row r="576" spans="1:17" s="16" customFormat="1" x14ac:dyDescent="0.25">
      <c r="A576" s="86"/>
      <c r="B576" s="87"/>
      <c r="C576" s="87"/>
      <c r="D576" s="8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70"/>
    </row>
    <row r="577" spans="1:17" s="16" customFormat="1" x14ac:dyDescent="0.25">
      <c r="A577" s="86"/>
      <c r="B577" s="87"/>
      <c r="C577" s="87"/>
      <c r="D577" s="8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70"/>
    </row>
    <row r="578" spans="1:17" s="16" customFormat="1" x14ac:dyDescent="0.25">
      <c r="A578" s="86"/>
      <c r="B578" s="87"/>
      <c r="C578" s="87"/>
      <c r="D578" s="8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70"/>
    </row>
    <row r="579" spans="1:17" s="16" customFormat="1" x14ac:dyDescent="0.25">
      <c r="A579" s="86"/>
      <c r="B579" s="87"/>
      <c r="C579" s="87"/>
      <c r="D579" s="8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70"/>
    </row>
    <row r="580" spans="1:17" s="16" customFormat="1" x14ac:dyDescent="0.25">
      <c r="A580" s="86"/>
      <c r="B580" s="87"/>
      <c r="C580" s="87"/>
      <c r="D580" s="8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70"/>
    </row>
    <row r="581" spans="1:17" s="16" customFormat="1" x14ac:dyDescent="0.25">
      <c r="A581" s="86"/>
      <c r="B581" s="87"/>
      <c r="C581" s="87"/>
      <c r="D581" s="8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70"/>
    </row>
    <row r="582" spans="1:17" s="16" customFormat="1" x14ac:dyDescent="0.25">
      <c r="A582" s="86"/>
      <c r="B582" s="87"/>
      <c r="C582" s="87"/>
      <c r="D582" s="8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70"/>
    </row>
    <row r="583" spans="1:17" s="16" customFormat="1" x14ac:dyDescent="0.25">
      <c r="A583" s="86"/>
      <c r="B583" s="87"/>
      <c r="C583" s="87"/>
      <c r="D583" s="8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70"/>
    </row>
    <row r="584" spans="1:17" s="16" customFormat="1" x14ac:dyDescent="0.25">
      <c r="A584" s="86"/>
      <c r="B584" s="87"/>
      <c r="C584" s="87"/>
      <c r="D584" s="8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70"/>
    </row>
    <row r="585" spans="1:17" s="16" customFormat="1" x14ac:dyDescent="0.25">
      <c r="A585" s="86"/>
      <c r="B585" s="87"/>
      <c r="C585" s="87"/>
      <c r="D585" s="8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70"/>
    </row>
    <row r="586" spans="1:17" s="16" customFormat="1" x14ac:dyDescent="0.25">
      <c r="A586" s="86"/>
      <c r="B586" s="87"/>
      <c r="C586" s="87"/>
      <c r="D586" s="8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70"/>
    </row>
    <row r="587" spans="1:17" s="16" customFormat="1" x14ac:dyDescent="0.25">
      <c r="A587" s="86"/>
      <c r="B587" s="87"/>
      <c r="C587" s="87"/>
      <c r="D587" s="8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70"/>
    </row>
    <row r="588" spans="1:17" s="16" customFormat="1" x14ac:dyDescent="0.25">
      <c r="A588" s="86"/>
      <c r="B588" s="87"/>
      <c r="C588" s="87"/>
      <c r="D588" s="8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70"/>
    </row>
    <row r="589" spans="1:17" s="16" customFormat="1" x14ac:dyDescent="0.25">
      <c r="A589" s="86"/>
      <c r="B589" s="87"/>
      <c r="C589" s="87"/>
      <c r="D589" s="8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70"/>
    </row>
    <row r="590" spans="1:17" s="16" customFormat="1" x14ac:dyDescent="0.25">
      <c r="A590" s="86"/>
      <c r="B590" s="87"/>
      <c r="C590" s="87"/>
      <c r="D590" s="8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70"/>
    </row>
    <row r="591" spans="1:17" s="16" customFormat="1" x14ac:dyDescent="0.25">
      <c r="A591" s="86"/>
      <c r="B591" s="87"/>
      <c r="C591" s="87"/>
      <c r="D591" s="8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70"/>
    </row>
    <row r="592" spans="1:17" s="16" customFormat="1" x14ac:dyDescent="0.25">
      <c r="A592" s="86"/>
      <c r="B592" s="87"/>
      <c r="C592" s="87"/>
      <c r="D592" s="8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70"/>
    </row>
    <row r="593" spans="1:17" s="16" customFormat="1" x14ac:dyDescent="0.25">
      <c r="A593" s="86"/>
      <c r="B593" s="87"/>
      <c r="C593" s="87"/>
      <c r="D593" s="8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70"/>
    </row>
    <row r="594" spans="1:17" s="16" customFormat="1" x14ac:dyDescent="0.25">
      <c r="A594" s="86"/>
      <c r="B594" s="87"/>
      <c r="C594" s="87"/>
      <c r="D594" s="8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70"/>
    </row>
    <row r="595" spans="1:17" s="16" customFormat="1" x14ac:dyDescent="0.25">
      <c r="A595" s="86"/>
      <c r="B595" s="87"/>
      <c r="C595" s="87"/>
      <c r="D595" s="8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70"/>
    </row>
    <row r="596" spans="1:17" s="16" customFormat="1" x14ac:dyDescent="0.25">
      <c r="A596" s="86"/>
      <c r="B596" s="87"/>
      <c r="C596" s="87"/>
      <c r="D596" s="8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70"/>
    </row>
    <row r="597" spans="1:17" s="16" customFormat="1" x14ac:dyDescent="0.25">
      <c r="A597" s="86"/>
      <c r="B597" s="87"/>
      <c r="C597" s="87"/>
      <c r="D597" s="8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70"/>
    </row>
    <row r="598" spans="1:17" s="16" customFormat="1" x14ac:dyDescent="0.25">
      <c r="A598" s="86"/>
      <c r="B598" s="87"/>
      <c r="C598" s="87"/>
      <c r="D598" s="8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70"/>
    </row>
    <row r="599" spans="1:17" s="16" customFormat="1" x14ac:dyDescent="0.25">
      <c r="A599" s="86"/>
      <c r="B599" s="87"/>
      <c r="C599" s="87"/>
      <c r="D599" s="8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70"/>
    </row>
    <row r="600" spans="1:17" s="16" customFormat="1" x14ac:dyDescent="0.25">
      <c r="A600" s="86"/>
      <c r="B600" s="87"/>
      <c r="C600" s="87"/>
      <c r="D600" s="8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70"/>
    </row>
    <row r="601" spans="1:17" s="16" customFormat="1" x14ac:dyDescent="0.25">
      <c r="A601" s="86"/>
      <c r="B601" s="87"/>
      <c r="C601" s="87"/>
      <c r="D601" s="8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70"/>
    </row>
    <row r="602" spans="1:17" s="16" customFormat="1" x14ac:dyDescent="0.25">
      <c r="A602" s="86"/>
      <c r="B602" s="87"/>
      <c r="C602" s="87"/>
      <c r="D602" s="8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70"/>
    </row>
    <row r="603" spans="1:17" s="16" customFormat="1" x14ac:dyDescent="0.25">
      <c r="A603" s="86"/>
      <c r="B603" s="87"/>
      <c r="C603" s="87"/>
      <c r="D603" s="8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70"/>
    </row>
    <row r="604" spans="1:17" s="16" customFormat="1" x14ac:dyDescent="0.25">
      <c r="A604" s="86"/>
      <c r="B604" s="87"/>
      <c r="C604" s="87"/>
      <c r="D604" s="8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70"/>
    </row>
    <row r="605" spans="1:17" s="16" customFormat="1" x14ac:dyDescent="0.25">
      <c r="A605" s="86"/>
      <c r="B605" s="87"/>
      <c r="C605" s="87"/>
      <c r="D605" s="8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70"/>
    </row>
    <row r="606" spans="1:17" s="16" customFormat="1" x14ac:dyDescent="0.25">
      <c r="A606" s="86"/>
      <c r="B606" s="87"/>
      <c r="C606" s="87"/>
      <c r="D606" s="8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70"/>
    </row>
    <row r="607" spans="1:17" s="16" customFormat="1" x14ac:dyDescent="0.25">
      <c r="A607" s="86"/>
      <c r="B607" s="87"/>
      <c r="C607" s="87"/>
      <c r="D607" s="8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70"/>
    </row>
    <row r="608" spans="1:17" s="16" customFormat="1" x14ac:dyDescent="0.25">
      <c r="A608" s="86"/>
      <c r="B608" s="87"/>
      <c r="C608" s="87"/>
      <c r="D608" s="8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70"/>
    </row>
    <row r="609" spans="1:17" s="16" customFormat="1" x14ac:dyDescent="0.25">
      <c r="A609" s="86"/>
      <c r="B609" s="87"/>
      <c r="C609" s="87"/>
      <c r="D609" s="8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70"/>
    </row>
    <row r="610" spans="1:17" s="16" customFormat="1" x14ac:dyDescent="0.25">
      <c r="A610" s="86"/>
      <c r="B610" s="87"/>
      <c r="C610" s="87"/>
      <c r="D610" s="8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70"/>
    </row>
    <row r="611" spans="1:17" s="16" customFormat="1" x14ac:dyDescent="0.25">
      <c r="A611" s="86"/>
      <c r="B611" s="87"/>
      <c r="C611" s="87"/>
      <c r="D611" s="8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70"/>
    </row>
    <row r="612" spans="1:17" s="16" customFormat="1" x14ac:dyDescent="0.25">
      <c r="A612" s="86"/>
      <c r="B612" s="87"/>
      <c r="C612" s="87"/>
      <c r="D612" s="8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70"/>
    </row>
    <row r="613" spans="1:17" s="16" customFormat="1" x14ac:dyDescent="0.25">
      <c r="A613" s="86"/>
      <c r="B613" s="87"/>
      <c r="C613" s="87"/>
      <c r="D613" s="8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70"/>
    </row>
    <row r="614" spans="1:17" s="16" customFormat="1" x14ac:dyDescent="0.25">
      <c r="A614" s="86"/>
      <c r="B614" s="87"/>
      <c r="C614" s="87"/>
      <c r="D614" s="8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70"/>
    </row>
    <row r="615" spans="1:17" s="16" customFormat="1" x14ac:dyDescent="0.25">
      <c r="A615" s="86"/>
      <c r="B615" s="87"/>
      <c r="C615" s="87"/>
      <c r="D615" s="8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70"/>
    </row>
    <row r="616" spans="1:17" s="16" customFormat="1" x14ac:dyDescent="0.25">
      <c r="A616" s="86"/>
      <c r="B616" s="87"/>
      <c r="C616" s="87"/>
      <c r="D616" s="8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70"/>
    </row>
    <row r="617" spans="1:17" s="16" customFormat="1" x14ac:dyDescent="0.25">
      <c r="A617" s="86"/>
      <c r="B617" s="87"/>
      <c r="C617" s="87"/>
      <c r="D617" s="8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70"/>
    </row>
    <row r="618" spans="1:17" s="16" customFormat="1" x14ac:dyDescent="0.25">
      <c r="A618" s="86"/>
      <c r="B618" s="87"/>
      <c r="C618" s="87"/>
      <c r="D618" s="8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70"/>
    </row>
    <row r="619" spans="1:17" s="16" customFormat="1" x14ac:dyDescent="0.25">
      <c r="A619" s="86"/>
      <c r="B619" s="87"/>
      <c r="C619" s="87"/>
      <c r="D619" s="8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70"/>
    </row>
    <row r="620" spans="1:17" s="16" customFormat="1" x14ac:dyDescent="0.25">
      <c r="A620" s="86"/>
      <c r="B620" s="87"/>
      <c r="C620" s="87"/>
      <c r="D620" s="8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70"/>
    </row>
    <row r="621" spans="1:17" s="16" customFormat="1" x14ac:dyDescent="0.25">
      <c r="A621" s="86"/>
      <c r="B621" s="87"/>
      <c r="C621" s="87"/>
      <c r="D621" s="8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70"/>
    </row>
    <row r="622" spans="1:17" s="16" customFormat="1" x14ac:dyDescent="0.25">
      <c r="A622" s="86"/>
      <c r="B622" s="87"/>
      <c r="C622" s="87"/>
      <c r="D622" s="8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70"/>
    </row>
    <row r="623" spans="1:17" s="16" customFormat="1" x14ac:dyDescent="0.25">
      <c r="A623" s="86"/>
      <c r="B623" s="87"/>
      <c r="C623" s="87"/>
      <c r="D623" s="8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70"/>
    </row>
    <row r="624" spans="1:17" s="16" customFormat="1" x14ac:dyDescent="0.25">
      <c r="A624" s="86"/>
      <c r="B624" s="87"/>
      <c r="C624" s="87"/>
      <c r="D624" s="8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70"/>
    </row>
    <row r="625" spans="1:17" s="16" customFormat="1" x14ac:dyDescent="0.25">
      <c r="A625" s="86"/>
      <c r="B625" s="87"/>
      <c r="C625" s="87"/>
      <c r="D625" s="8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70"/>
    </row>
    <row r="626" spans="1:17" s="16" customFormat="1" x14ac:dyDescent="0.25">
      <c r="A626" s="86"/>
      <c r="B626" s="87"/>
      <c r="C626" s="87"/>
      <c r="D626" s="8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70"/>
    </row>
    <row r="627" spans="1:17" s="16" customFormat="1" x14ac:dyDescent="0.25">
      <c r="A627" s="86"/>
      <c r="B627" s="87"/>
      <c r="C627" s="87"/>
      <c r="D627" s="8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70"/>
    </row>
    <row r="628" spans="1:17" s="16" customFormat="1" x14ac:dyDescent="0.25">
      <c r="A628" s="86"/>
      <c r="B628" s="87"/>
      <c r="C628" s="87"/>
      <c r="D628" s="8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70"/>
    </row>
    <row r="629" spans="1:17" s="16" customFormat="1" x14ac:dyDescent="0.25">
      <c r="A629" s="86"/>
      <c r="B629" s="87"/>
      <c r="C629" s="87"/>
      <c r="D629" s="8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70"/>
    </row>
    <row r="630" spans="1:17" s="16" customFormat="1" x14ac:dyDescent="0.25">
      <c r="A630" s="86"/>
      <c r="B630" s="87"/>
      <c r="C630" s="87"/>
      <c r="D630" s="8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70"/>
    </row>
    <row r="631" spans="1:17" s="16" customFormat="1" x14ac:dyDescent="0.25">
      <c r="A631" s="86"/>
      <c r="B631" s="87"/>
      <c r="C631" s="87"/>
      <c r="D631" s="8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70"/>
    </row>
    <row r="632" spans="1:17" s="16" customFormat="1" x14ac:dyDescent="0.25">
      <c r="A632" s="86"/>
      <c r="B632" s="87"/>
      <c r="C632" s="87"/>
      <c r="D632" s="8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70"/>
    </row>
    <row r="633" spans="1:17" s="16" customFormat="1" x14ac:dyDescent="0.25">
      <c r="A633" s="86"/>
      <c r="B633" s="87"/>
      <c r="C633" s="87"/>
      <c r="D633" s="8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70"/>
    </row>
    <row r="634" spans="1:17" s="16" customFormat="1" x14ac:dyDescent="0.25">
      <c r="A634" s="86"/>
      <c r="B634" s="87"/>
      <c r="C634" s="87"/>
      <c r="D634" s="8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70"/>
    </row>
    <row r="635" spans="1:17" s="16" customFormat="1" x14ac:dyDescent="0.25">
      <c r="A635" s="86"/>
      <c r="B635" s="87"/>
      <c r="C635" s="87"/>
      <c r="D635" s="8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70"/>
    </row>
    <row r="636" spans="1:17" s="16" customFormat="1" x14ac:dyDescent="0.25">
      <c r="A636" s="86"/>
      <c r="B636" s="87"/>
      <c r="C636" s="87"/>
      <c r="D636" s="8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70"/>
    </row>
    <row r="637" spans="1:17" s="16" customFormat="1" x14ac:dyDescent="0.25">
      <c r="A637" s="86"/>
      <c r="B637" s="87"/>
      <c r="C637" s="87"/>
      <c r="D637" s="8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70"/>
    </row>
    <row r="638" spans="1:17" s="16" customFormat="1" x14ac:dyDescent="0.25">
      <c r="A638" s="86"/>
      <c r="B638" s="87"/>
      <c r="C638" s="87"/>
      <c r="D638" s="8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70"/>
    </row>
    <row r="639" spans="1:17" s="16" customFormat="1" x14ac:dyDescent="0.25">
      <c r="A639" s="86"/>
      <c r="B639" s="87"/>
      <c r="C639" s="87"/>
      <c r="D639" s="8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70"/>
    </row>
    <row r="640" spans="1:17" s="16" customFormat="1" x14ac:dyDescent="0.25">
      <c r="A640" s="86"/>
      <c r="B640" s="87"/>
      <c r="C640" s="87"/>
      <c r="D640" s="8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70"/>
    </row>
    <row r="641" spans="1:17" s="16" customFormat="1" x14ac:dyDescent="0.25">
      <c r="A641" s="86"/>
      <c r="B641" s="87"/>
      <c r="C641" s="87"/>
      <c r="D641" s="8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70"/>
    </row>
    <row r="642" spans="1:17" s="16" customFormat="1" x14ac:dyDescent="0.25">
      <c r="A642" s="86"/>
      <c r="B642" s="87"/>
      <c r="C642" s="87"/>
      <c r="D642" s="8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70"/>
    </row>
    <row r="643" spans="1:17" s="16" customFormat="1" x14ac:dyDescent="0.25">
      <c r="A643" s="86"/>
      <c r="B643" s="87"/>
      <c r="C643" s="87"/>
      <c r="D643" s="8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70"/>
    </row>
    <row r="644" spans="1:17" s="16" customFormat="1" x14ac:dyDescent="0.25">
      <c r="A644" s="86"/>
      <c r="B644" s="87"/>
      <c r="C644" s="87"/>
      <c r="D644" s="8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70"/>
    </row>
    <row r="645" spans="1:17" s="16" customFormat="1" x14ac:dyDescent="0.25">
      <c r="A645" s="86"/>
      <c r="B645" s="87"/>
      <c r="C645" s="87"/>
      <c r="D645" s="8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70"/>
    </row>
    <row r="646" spans="1:17" s="16" customFormat="1" x14ac:dyDescent="0.25">
      <c r="A646" s="86"/>
      <c r="B646" s="87"/>
      <c r="C646" s="87"/>
      <c r="D646" s="8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70"/>
    </row>
    <row r="647" spans="1:17" s="16" customFormat="1" x14ac:dyDescent="0.25">
      <c r="A647" s="86"/>
      <c r="B647" s="87"/>
      <c r="C647" s="87"/>
      <c r="D647" s="8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70"/>
    </row>
    <row r="648" spans="1:17" s="16" customFormat="1" x14ac:dyDescent="0.25">
      <c r="A648" s="86"/>
      <c r="B648" s="87"/>
      <c r="C648" s="87"/>
      <c r="D648" s="8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70"/>
    </row>
    <row r="649" spans="1:17" s="16" customFormat="1" x14ac:dyDescent="0.25">
      <c r="A649" s="86"/>
      <c r="B649" s="87"/>
      <c r="C649" s="87"/>
      <c r="D649" s="8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70"/>
    </row>
    <row r="650" spans="1:17" s="16" customFormat="1" x14ac:dyDescent="0.25">
      <c r="A650" s="86"/>
      <c r="B650" s="87"/>
      <c r="C650" s="87"/>
      <c r="D650" s="8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70"/>
    </row>
    <row r="651" spans="1:17" s="16" customFormat="1" x14ac:dyDescent="0.25">
      <c r="A651" s="86"/>
      <c r="B651" s="87"/>
      <c r="C651" s="87"/>
      <c r="D651" s="8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70"/>
    </row>
    <row r="652" spans="1:17" s="16" customFormat="1" x14ac:dyDescent="0.25">
      <c r="A652" s="86"/>
      <c r="B652" s="87"/>
      <c r="C652" s="87"/>
      <c r="D652" s="8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70"/>
    </row>
    <row r="653" spans="1:17" s="16" customFormat="1" x14ac:dyDescent="0.25">
      <c r="A653" s="86"/>
      <c r="B653" s="87"/>
      <c r="C653" s="87"/>
      <c r="D653" s="8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70"/>
    </row>
    <row r="654" spans="1:17" s="16" customFormat="1" x14ac:dyDescent="0.25">
      <c r="A654" s="86"/>
      <c r="B654" s="87"/>
      <c r="C654" s="87"/>
      <c r="D654" s="8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70"/>
    </row>
    <row r="655" spans="1:17" s="16" customFormat="1" x14ac:dyDescent="0.25">
      <c r="A655" s="86"/>
      <c r="B655" s="87"/>
      <c r="C655" s="87"/>
      <c r="D655" s="8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70"/>
    </row>
    <row r="656" spans="1:17" s="16" customFormat="1" x14ac:dyDescent="0.25">
      <c r="A656" s="86"/>
      <c r="B656" s="87"/>
      <c r="C656" s="87"/>
      <c r="D656" s="8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70"/>
    </row>
    <row r="657" spans="1:17" s="16" customFormat="1" x14ac:dyDescent="0.25">
      <c r="A657" s="86"/>
      <c r="B657" s="87"/>
      <c r="C657" s="87"/>
      <c r="D657" s="8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70"/>
    </row>
    <row r="658" spans="1:17" s="16" customFormat="1" x14ac:dyDescent="0.25">
      <c r="A658" s="86"/>
      <c r="B658" s="87"/>
      <c r="C658" s="87"/>
      <c r="D658" s="8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70"/>
    </row>
    <row r="659" spans="1:17" s="16" customFormat="1" x14ac:dyDescent="0.25">
      <c r="A659" s="86"/>
      <c r="B659" s="87"/>
      <c r="C659" s="87"/>
      <c r="D659" s="8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70"/>
    </row>
    <row r="660" spans="1:17" s="16" customFormat="1" x14ac:dyDescent="0.25">
      <c r="A660" s="86"/>
      <c r="B660" s="87"/>
      <c r="C660" s="87"/>
      <c r="D660" s="8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70"/>
    </row>
    <row r="661" spans="1:17" s="16" customFormat="1" x14ac:dyDescent="0.25">
      <c r="A661" s="86"/>
      <c r="B661" s="87"/>
      <c r="C661" s="87"/>
      <c r="D661" s="8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70"/>
    </row>
    <row r="662" spans="1:17" s="16" customFormat="1" x14ac:dyDescent="0.25">
      <c r="A662" s="86"/>
      <c r="B662" s="87"/>
      <c r="C662" s="87"/>
      <c r="D662" s="8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70"/>
    </row>
    <row r="663" spans="1:17" s="16" customFormat="1" x14ac:dyDescent="0.25">
      <c r="A663" s="86"/>
      <c r="B663" s="87"/>
      <c r="C663" s="87"/>
      <c r="D663" s="8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70"/>
    </row>
    <row r="664" spans="1:17" s="16" customFormat="1" x14ac:dyDescent="0.25">
      <c r="A664" s="86"/>
      <c r="B664" s="87"/>
      <c r="C664" s="87"/>
      <c r="D664" s="8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70"/>
    </row>
    <row r="665" spans="1:17" s="16" customFormat="1" x14ac:dyDescent="0.25">
      <c r="A665" s="86"/>
      <c r="B665" s="87"/>
      <c r="C665" s="87"/>
      <c r="D665" s="8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70"/>
    </row>
    <row r="666" spans="1:17" s="16" customFormat="1" x14ac:dyDescent="0.25">
      <c r="A666" s="86"/>
      <c r="B666" s="87"/>
      <c r="C666" s="87"/>
      <c r="D666" s="8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70"/>
    </row>
    <row r="667" spans="1:17" s="16" customFormat="1" x14ac:dyDescent="0.25">
      <c r="A667" s="86"/>
      <c r="B667" s="87"/>
      <c r="C667" s="87"/>
      <c r="D667" s="8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70"/>
    </row>
    <row r="668" spans="1:17" s="16" customFormat="1" x14ac:dyDescent="0.25">
      <c r="A668" s="86"/>
      <c r="B668" s="87"/>
      <c r="C668" s="87"/>
      <c r="D668" s="8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70"/>
    </row>
    <row r="669" spans="1:17" s="16" customFormat="1" x14ac:dyDescent="0.25">
      <c r="A669" s="86"/>
      <c r="B669" s="87"/>
      <c r="C669" s="87"/>
      <c r="D669" s="8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70"/>
    </row>
    <row r="670" spans="1:17" s="16" customFormat="1" x14ac:dyDescent="0.25">
      <c r="A670" s="86"/>
      <c r="B670" s="87"/>
      <c r="C670" s="87"/>
      <c r="D670" s="8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70"/>
    </row>
    <row r="671" spans="1:17" s="16" customFormat="1" x14ac:dyDescent="0.25">
      <c r="A671" s="86"/>
      <c r="B671" s="87"/>
      <c r="C671" s="87"/>
      <c r="D671" s="8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70"/>
    </row>
    <row r="672" spans="1:17" s="16" customFormat="1" x14ac:dyDescent="0.25">
      <c r="A672" s="86"/>
      <c r="B672" s="87"/>
      <c r="C672" s="87"/>
      <c r="D672" s="8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70"/>
    </row>
    <row r="673" spans="1:17" s="16" customFormat="1" x14ac:dyDescent="0.25">
      <c r="A673" s="86"/>
      <c r="B673" s="87"/>
      <c r="C673" s="87"/>
      <c r="D673" s="8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70"/>
    </row>
    <row r="674" spans="1:17" s="16" customFormat="1" x14ac:dyDescent="0.25">
      <c r="A674" s="86"/>
      <c r="B674" s="87"/>
      <c r="C674" s="87"/>
      <c r="D674" s="8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70"/>
    </row>
    <row r="675" spans="1:17" s="16" customFormat="1" x14ac:dyDescent="0.25">
      <c r="A675" s="86"/>
      <c r="B675" s="87"/>
      <c r="C675" s="87"/>
      <c r="D675" s="8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70"/>
    </row>
    <row r="676" spans="1:17" s="16" customFormat="1" x14ac:dyDescent="0.25">
      <c r="A676" s="86"/>
      <c r="B676" s="87"/>
      <c r="C676" s="87"/>
      <c r="D676" s="8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70"/>
    </row>
    <row r="677" spans="1:17" s="16" customFormat="1" x14ac:dyDescent="0.25">
      <c r="A677" s="86"/>
      <c r="B677" s="87"/>
      <c r="C677" s="87"/>
      <c r="D677" s="8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70"/>
    </row>
    <row r="678" spans="1:17" s="16" customFormat="1" x14ac:dyDescent="0.25">
      <c r="A678" s="86"/>
      <c r="B678" s="87"/>
      <c r="C678" s="87"/>
      <c r="D678" s="8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70"/>
    </row>
    <row r="679" spans="1:17" s="16" customFormat="1" x14ac:dyDescent="0.25">
      <c r="A679" s="86"/>
      <c r="B679" s="87"/>
      <c r="C679" s="87"/>
      <c r="D679" s="8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70"/>
    </row>
    <row r="680" spans="1:17" s="16" customFormat="1" x14ac:dyDescent="0.25">
      <c r="A680" s="86"/>
      <c r="B680" s="87"/>
      <c r="C680" s="87"/>
      <c r="D680" s="8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70"/>
    </row>
    <row r="681" spans="1:17" s="16" customFormat="1" x14ac:dyDescent="0.25">
      <c r="A681" s="86"/>
      <c r="B681" s="87"/>
      <c r="C681" s="87"/>
      <c r="D681" s="8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70"/>
    </row>
    <row r="682" spans="1:17" s="16" customFormat="1" x14ac:dyDescent="0.25">
      <c r="A682" s="86"/>
      <c r="B682" s="87"/>
      <c r="C682" s="87"/>
      <c r="D682" s="8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70"/>
    </row>
    <row r="683" spans="1:17" s="16" customFormat="1" x14ac:dyDescent="0.25">
      <c r="A683" s="86"/>
      <c r="B683" s="87"/>
      <c r="C683" s="87"/>
      <c r="D683" s="8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70"/>
    </row>
    <row r="684" spans="1:17" s="16" customFormat="1" x14ac:dyDescent="0.25">
      <c r="A684" s="86"/>
      <c r="B684" s="87"/>
      <c r="C684" s="87"/>
      <c r="D684" s="8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70"/>
    </row>
    <row r="685" spans="1:17" s="16" customFormat="1" x14ac:dyDescent="0.25">
      <c r="A685" s="86"/>
      <c r="B685" s="87"/>
      <c r="C685" s="87"/>
      <c r="D685" s="8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70"/>
    </row>
    <row r="686" spans="1:17" s="16" customFormat="1" x14ac:dyDescent="0.25">
      <c r="A686" s="86"/>
      <c r="B686" s="87"/>
      <c r="C686" s="87"/>
      <c r="D686" s="8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70"/>
    </row>
    <row r="687" spans="1:17" s="16" customFormat="1" x14ac:dyDescent="0.25">
      <c r="A687" s="86"/>
      <c r="B687" s="87"/>
      <c r="C687" s="87"/>
      <c r="D687" s="8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70"/>
    </row>
    <row r="688" spans="1:17" s="16" customFormat="1" x14ac:dyDescent="0.25">
      <c r="A688" s="86"/>
      <c r="B688" s="87"/>
      <c r="C688" s="87"/>
      <c r="D688" s="8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70"/>
    </row>
    <row r="689" spans="1:17" s="16" customFormat="1" x14ac:dyDescent="0.25">
      <c r="A689" s="86"/>
      <c r="B689" s="87"/>
      <c r="C689" s="87"/>
      <c r="D689" s="8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70"/>
    </row>
    <row r="690" spans="1:17" s="16" customFormat="1" x14ac:dyDescent="0.25">
      <c r="A690" s="86"/>
      <c r="B690" s="87"/>
      <c r="C690" s="87"/>
      <c r="D690" s="8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70"/>
    </row>
    <row r="691" spans="1:17" s="16" customFormat="1" x14ac:dyDescent="0.25">
      <c r="A691" s="86"/>
      <c r="B691" s="87"/>
      <c r="C691" s="87"/>
      <c r="D691" s="8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70"/>
    </row>
    <row r="692" spans="1:17" s="16" customFormat="1" x14ac:dyDescent="0.25">
      <c r="A692" s="86"/>
      <c r="B692" s="87"/>
      <c r="C692" s="87"/>
      <c r="D692" s="8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70"/>
    </row>
    <row r="693" spans="1:17" s="16" customFormat="1" x14ac:dyDescent="0.25">
      <c r="A693" s="86"/>
      <c r="B693" s="87"/>
      <c r="C693" s="87"/>
      <c r="D693" s="8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70"/>
    </row>
    <row r="694" spans="1:17" s="16" customFormat="1" x14ac:dyDescent="0.25">
      <c r="A694" s="86"/>
      <c r="B694" s="87"/>
      <c r="C694" s="87"/>
      <c r="D694" s="8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70"/>
    </row>
    <row r="695" spans="1:17" s="16" customFormat="1" x14ac:dyDescent="0.25">
      <c r="A695" s="86"/>
      <c r="B695" s="87"/>
      <c r="C695" s="87"/>
      <c r="D695" s="8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70"/>
    </row>
    <row r="696" spans="1:17" s="16" customFormat="1" x14ac:dyDescent="0.25">
      <c r="A696" s="86"/>
      <c r="B696" s="87"/>
      <c r="C696" s="87"/>
      <c r="D696" s="8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70"/>
    </row>
    <row r="697" spans="1:17" s="16" customFormat="1" x14ac:dyDescent="0.25">
      <c r="A697" s="86"/>
      <c r="B697" s="87"/>
      <c r="C697" s="87"/>
      <c r="D697" s="8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70"/>
    </row>
    <row r="698" spans="1:17" s="16" customFormat="1" x14ac:dyDescent="0.25">
      <c r="A698" s="86"/>
      <c r="B698" s="87"/>
      <c r="C698" s="87"/>
      <c r="D698" s="8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70"/>
    </row>
    <row r="699" spans="1:17" s="16" customFormat="1" x14ac:dyDescent="0.25">
      <c r="A699" s="86"/>
      <c r="B699" s="87"/>
      <c r="C699" s="87"/>
      <c r="D699" s="8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70"/>
    </row>
    <row r="700" spans="1:17" s="16" customFormat="1" x14ac:dyDescent="0.25">
      <c r="A700" s="86"/>
      <c r="B700" s="87"/>
      <c r="C700" s="87"/>
      <c r="D700" s="8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70"/>
    </row>
    <row r="701" spans="1:17" s="16" customFormat="1" x14ac:dyDescent="0.25">
      <c r="A701" s="86"/>
      <c r="B701" s="87"/>
      <c r="C701" s="87"/>
      <c r="D701" s="8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70"/>
    </row>
    <row r="702" spans="1:17" s="16" customFormat="1" x14ac:dyDescent="0.25">
      <c r="A702" s="86"/>
      <c r="B702" s="87"/>
      <c r="C702" s="87"/>
      <c r="D702" s="8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70"/>
    </row>
    <row r="703" spans="1:17" s="16" customFormat="1" x14ac:dyDescent="0.25">
      <c r="A703" s="86"/>
      <c r="B703" s="87"/>
      <c r="C703" s="87"/>
      <c r="D703" s="8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70"/>
    </row>
    <row r="704" spans="1:17" s="16" customFormat="1" x14ac:dyDescent="0.25">
      <c r="A704" s="86"/>
      <c r="B704" s="87"/>
      <c r="C704" s="87"/>
      <c r="D704" s="8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70"/>
    </row>
    <row r="705" spans="1:17" s="16" customFormat="1" x14ac:dyDescent="0.25">
      <c r="A705" s="86"/>
      <c r="B705" s="87"/>
      <c r="C705" s="87"/>
      <c r="D705" s="8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70"/>
    </row>
    <row r="706" spans="1:17" s="16" customFormat="1" x14ac:dyDescent="0.25">
      <c r="A706" s="86"/>
      <c r="B706" s="87"/>
      <c r="C706" s="87"/>
      <c r="D706" s="8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70"/>
    </row>
    <row r="707" spans="1:17" s="16" customFormat="1" x14ac:dyDescent="0.25">
      <c r="A707" s="86"/>
      <c r="B707" s="87"/>
      <c r="C707" s="87"/>
      <c r="D707" s="8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70"/>
    </row>
    <row r="708" spans="1:17" s="16" customFormat="1" x14ac:dyDescent="0.25">
      <c r="A708" s="86"/>
      <c r="B708" s="87"/>
      <c r="C708" s="87"/>
      <c r="D708" s="8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70"/>
    </row>
    <row r="709" spans="1:17" s="16" customFormat="1" x14ac:dyDescent="0.25">
      <c r="A709" s="86"/>
      <c r="B709" s="87"/>
      <c r="C709" s="87"/>
      <c r="D709" s="8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70"/>
    </row>
    <row r="710" spans="1:17" s="16" customFormat="1" x14ac:dyDescent="0.25">
      <c r="A710" s="86"/>
      <c r="B710" s="87"/>
      <c r="C710" s="87"/>
      <c r="D710" s="8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70"/>
    </row>
    <row r="711" spans="1:17" s="16" customFormat="1" x14ac:dyDescent="0.25">
      <c r="A711" s="86"/>
      <c r="B711" s="87"/>
      <c r="C711" s="87"/>
      <c r="D711" s="8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70"/>
    </row>
    <row r="712" spans="1:17" s="16" customFormat="1" x14ac:dyDescent="0.25">
      <c r="A712" s="86"/>
      <c r="B712" s="87"/>
      <c r="C712" s="87"/>
      <c r="D712" s="8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70"/>
    </row>
    <row r="713" spans="1:17" s="16" customFormat="1" x14ac:dyDescent="0.25">
      <c r="A713" s="86"/>
      <c r="B713" s="87"/>
      <c r="C713" s="87"/>
      <c r="D713" s="8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70"/>
    </row>
    <row r="714" spans="1:17" s="16" customFormat="1" x14ac:dyDescent="0.25">
      <c r="A714" s="86"/>
      <c r="B714" s="87"/>
      <c r="C714" s="87"/>
      <c r="D714" s="8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70"/>
    </row>
    <row r="715" spans="1:17" s="16" customFormat="1" x14ac:dyDescent="0.25">
      <c r="A715" s="86"/>
      <c r="B715" s="87"/>
      <c r="C715" s="87"/>
      <c r="D715" s="8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70"/>
    </row>
    <row r="716" spans="1:17" s="16" customFormat="1" x14ac:dyDescent="0.25">
      <c r="A716" s="86"/>
      <c r="B716" s="87"/>
      <c r="C716" s="87"/>
      <c r="D716" s="8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70"/>
    </row>
    <row r="717" spans="1:17" s="16" customFormat="1" x14ac:dyDescent="0.25">
      <c r="A717" s="86"/>
      <c r="B717" s="87"/>
      <c r="C717" s="87"/>
      <c r="D717" s="8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70"/>
    </row>
    <row r="718" spans="1:17" s="16" customFormat="1" x14ac:dyDescent="0.25">
      <c r="A718" s="86"/>
      <c r="B718" s="87"/>
      <c r="C718" s="87"/>
      <c r="D718" s="8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70"/>
    </row>
    <row r="719" spans="1:17" s="16" customFormat="1" x14ac:dyDescent="0.25">
      <c r="A719" s="86"/>
      <c r="B719" s="87"/>
      <c r="C719" s="87"/>
      <c r="D719" s="8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70"/>
    </row>
    <row r="720" spans="1:17" s="16" customFormat="1" x14ac:dyDescent="0.25">
      <c r="A720" s="86"/>
      <c r="B720" s="87"/>
      <c r="C720" s="87"/>
      <c r="D720" s="8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70"/>
    </row>
    <row r="721" spans="1:17" s="16" customFormat="1" x14ac:dyDescent="0.25">
      <c r="A721" s="86"/>
      <c r="B721" s="87"/>
      <c r="C721" s="87"/>
      <c r="D721" s="8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70"/>
    </row>
    <row r="722" spans="1:17" s="16" customFormat="1" x14ac:dyDescent="0.25">
      <c r="A722" s="86"/>
      <c r="B722" s="87"/>
      <c r="C722" s="87"/>
      <c r="D722" s="8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70"/>
    </row>
    <row r="723" spans="1:17" s="16" customFormat="1" x14ac:dyDescent="0.25">
      <c r="A723" s="86"/>
      <c r="B723" s="87"/>
      <c r="C723" s="87"/>
      <c r="D723" s="8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70"/>
    </row>
    <row r="724" spans="1:17" s="16" customFormat="1" x14ac:dyDescent="0.25">
      <c r="A724" s="86"/>
      <c r="B724" s="87"/>
      <c r="C724" s="87"/>
      <c r="D724" s="8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70"/>
    </row>
    <row r="725" spans="1:17" s="16" customFormat="1" x14ac:dyDescent="0.25">
      <c r="A725" s="86"/>
      <c r="B725" s="87"/>
      <c r="C725" s="87"/>
      <c r="D725" s="8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70"/>
    </row>
    <row r="726" spans="1:17" s="16" customFormat="1" x14ac:dyDescent="0.25">
      <c r="A726" s="86"/>
      <c r="B726" s="87"/>
      <c r="C726" s="87"/>
      <c r="D726" s="8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70"/>
    </row>
    <row r="727" spans="1:17" s="16" customFormat="1" x14ac:dyDescent="0.25">
      <c r="A727" s="86"/>
      <c r="B727" s="87"/>
      <c r="C727" s="87"/>
      <c r="D727" s="8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70"/>
    </row>
    <row r="728" spans="1:17" s="16" customFormat="1" x14ac:dyDescent="0.25">
      <c r="A728" s="86"/>
      <c r="B728" s="87"/>
      <c r="C728" s="87"/>
      <c r="D728" s="8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70"/>
    </row>
    <row r="729" spans="1:17" s="16" customFormat="1" x14ac:dyDescent="0.25">
      <c r="A729" s="86"/>
      <c r="B729" s="87"/>
      <c r="C729" s="87"/>
      <c r="D729" s="8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70"/>
    </row>
    <row r="730" spans="1:17" s="16" customFormat="1" x14ac:dyDescent="0.25">
      <c r="A730" s="86"/>
      <c r="B730" s="87"/>
      <c r="C730" s="87"/>
      <c r="D730" s="8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70"/>
    </row>
    <row r="731" spans="1:17" s="16" customFormat="1" x14ac:dyDescent="0.25">
      <c r="A731" s="86"/>
      <c r="B731" s="87"/>
      <c r="C731" s="87"/>
      <c r="D731" s="8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70"/>
    </row>
    <row r="732" spans="1:17" s="16" customFormat="1" x14ac:dyDescent="0.25">
      <c r="A732" s="86"/>
      <c r="B732" s="87"/>
      <c r="C732" s="87"/>
      <c r="D732" s="8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70"/>
    </row>
    <row r="733" spans="1:17" s="16" customFormat="1" x14ac:dyDescent="0.25">
      <c r="A733" s="86"/>
      <c r="B733" s="87"/>
      <c r="C733" s="87"/>
      <c r="D733" s="8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70"/>
    </row>
    <row r="734" spans="1:17" s="16" customFormat="1" x14ac:dyDescent="0.25">
      <c r="A734" s="86"/>
      <c r="B734" s="87"/>
      <c r="C734" s="87"/>
      <c r="D734" s="8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70"/>
    </row>
    <row r="735" spans="1:17" s="16" customFormat="1" x14ac:dyDescent="0.25">
      <c r="A735" s="86"/>
      <c r="B735" s="87"/>
      <c r="C735" s="87"/>
      <c r="D735" s="8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70"/>
    </row>
    <row r="736" spans="1:17" s="16" customFormat="1" x14ac:dyDescent="0.25">
      <c r="A736" s="86"/>
      <c r="B736" s="87"/>
      <c r="C736" s="87"/>
      <c r="D736" s="8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70"/>
    </row>
    <row r="737" spans="1:17" s="16" customFormat="1" x14ac:dyDescent="0.25">
      <c r="A737" s="86"/>
      <c r="B737" s="87"/>
      <c r="C737" s="87"/>
      <c r="D737" s="8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70"/>
    </row>
    <row r="738" spans="1:17" s="16" customFormat="1" x14ac:dyDescent="0.25">
      <c r="A738" s="86"/>
      <c r="B738" s="87"/>
      <c r="C738" s="87"/>
      <c r="D738" s="8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70"/>
    </row>
    <row r="739" spans="1:17" s="16" customFormat="1" x14ac:dyDescent="0.25">
      <c r="A739" s="86"/>
      <c r="B739" s="87"/>
      <c r="C739" s="87"/>
      <c r="D739" s="8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70"/>
    </row>
    <row r="740" spans="1:17" s="16" customFormat="1" x14ac:dyDescent="0.25">
      <c r="A740" s="86"/>
      <c r="B740" s="87"/>
      <c r="C740" s="87"/>
      <c r="D740" s="8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70"/>
    </row>
    <row r="741" spans="1:17" s="16" customFormat="1" x14ac:dyDescent="0.25">
      <c r="A741" s="86"/>
      <c r="B741" s="87"/>
      <c r="C741" s="87"/>
      <c r="D741" s="8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70"/>
    </row>
    <row r="742" spans="1:17" s="16" customFormat="1" x14ac:dyDescent="0.25">
      <c r="A742" s="86"/>
      <c r="B742" s="87"/>
      <c r="C742" s="87"/>
      <c r="D742" s="8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70"/>
    </row>
    <row r="743" spans="1:17" s="16" customFormat="1" x14ac:dyDescent="0.25">
      <c r="A743" s="86"/>
      <c r="B743" s="87"/>
      <c r="C743" s="87"/>
      <c r="D743" s="8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70"/>
    </row>
    <row r="744" spans="1:17" s="16" customFormat="1" x14ac:dyDescent="0.25">
      <c r="A744" s="86"/>
      <c r="B744" s="87"/>
      <c r="C744" s="87"/>
      <c r="D744" s="8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70"/>
    </row>
    <row r="745" spans="1:17" s="16" customFormat="1" x14ac:dyDescent="0.25">
      <c r="A745" s="86"/>
      <c r="B745" s="87"/>
      <c r="C745" s="87"/>
      <c r="D745" s="8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70"/>
    </row>
    <row r="746" spans="1:17" s="16" customFormat="1" x14ac:dyDescent="0.25">
      <c r="A746" s="86"/>
      <c r="B746" s="87"/>
      <c r="C746" s="87"/>
      <c r="D746" s="8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70"/>
    </row>
    <row r="747" spans="1:17" s="16" customFormat="1" x14ac:dyDescent="0.25">
      <c r="A747" s="86"/>
      <c r="B747" s="87"/>
      <c r="C747" s="87"/>
      <c r="D747" s="8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70"/>
    </row>
    <row r="748" spans="1:17" s="16" customFormat="1" x14ac:dyDescent="0.25">
      <c r="A748" s="86"/>
      <c r="B748" s="87"/>
      <c r="C748" s="87"/>
      <c r="D748" s="8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70"/>
    </row>
    <row r="749" spans="1:17" s="16" customFormat="1" x14ac:dyDescent="0.25">
      <c r="A749" s="86"/>
      <c r="B749" s="87"/>
      <c r="C749" s="87"/>
      <c r="D749" s="8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70"/>
    </row>
    <row r="750" spans="1:17" s="16" customFormat="1" x14ac:dyDescent="0.25">
      <c r="A750" s="86"/>
      <c r="B750" s="87"/>
      <c r="C750" s="87"/>
      <c r="D750" s="8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70"/>
    </row>
    <row r="751" spans="1:17" s="16" customFormat="1" x14ac:dyDescent="0.25">
      <c r="A751" s="86"/>
      <c r="B751" s="87"/>
      <c r="C751" s="87"/>
      <c r="D751" s="8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70"/>
    </row>
    <row r="752" spans="1:17" s="16" customFormat="1" x14ac:dyDescent="0.25">
      <c r="A752" s="86"/>
      <c r="B752" s="87"/>
      <c r="C752" s="87"/>
      <c r="D752" s="8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70"/>
    </row>
    <row r="753" spans="1:17" s="16" customFormat="1" x14ac:dyDescent="0.25">
      <c r="A753" s="86"/>
      <c r="B753" s="87"/>
      <c r="C753" s="87"/>
      <c r="D753" s="8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70"/>
    </row>
    <row r="754" spans="1:17" s="16" customFormat="1" x14ac:dyDescent="0.25">
      <c r="A754" s="86"/>
      <c r="B754" s="87"/>
      <c r="C754" s="87"/>
      <c r="D754" s="8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70"/>
    </row>
    <row r="755" spans="1:17" s="16" customFormat="1" x14ac:dyDescent="0.25">
      <c r="A755" s="86"/>
      <c r="B755" s="87"/>
      <c r="C755" s="87"/>
      <c r="D755" s="8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70"/>
    </row>
    <row r="756" spans="1:17" s="16" customFormat="1" x14ac:dyDescent="0.25">
      <c r="A756" s="86"/>
      <c r="B756" s="87"/>
      <c r="C756" s="87"/>
      <c r="D756" s="8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70"/>
    </row>
    <row r="757" spans="1:17" s="16" customFormat="1" x14ac:dyDescent="0.25">
      <c r="A757" s="86"/>
      <c r="B757" s="87"/>
      <c r="C757" s="87"/>
      <c r="D757" s="8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70"/>
    </row>
    <row r="758" spans="1:17" s="16" customFormat="1" x14ac:dyDescent="0.25">
      <c r="A758" s="86"/>
      <c r="B758" s="87"/>
      <c r="C758" s="87"/>
      <c r="D758" s="8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70"/>
    </row>
    <row r="759" spans="1:17" s="16" customFormat="1" x14ac:dyDescent="0.25">
      <c r="A759" s="86"/>
      <c r="B759" s="87"/>
      <c r="C759" s="87"/>
      <c r="D759" s="8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70"/>
    </row>
    <row r="760" spans="1:17" s="16" customFormat="1" x14ac:dyDescent="0.25">
      <c r="A760" s="86"/>
      <c r="B760" s="87"/>
      <c r="C760" s="87"/>
      <c r="D760" s="8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70"/>
    </row>
    <row r="761" spans="1:17" s="16" customFormat="1" x14ac:dyDescent="0.25">
      <c r="A761" s="86"/>
      <c r="B761" s="87"/>
      <c r="C761" s="87"/>
      <c r="D761" s="8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70"/>
    </row>
    <row r="762" spans="1:17" s="16" customFormat="1" x14ac:dyDescent="0.25">
      <c r="A762" s="86"/>
      <c r="B762" s="87"/>
      <c r="C762" s="87"/>
      <c r="D762" s="8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70"/>
    </row>
    <row r="763" spans="1:17" s="16" customFormat="1" x14ac:dyDescent="0.25">
      <c r="A763" s="86"/>
      <c r="B763" s="87"/>
      <c r="C763" s="87"/>
      <c r="D763" s="8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70"/>
    </row>
    <row r="764" spans="1:17" s="16" customFormat="1" x14ac:dyDescent="0.25">
      <c r="A764" s="86"/>
      <c r="B764" s="87"/>
      <c r="C764" s="87"/>
      <c r="D764" s="8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70"/>
    </row>
    <row r="765" spans="1:17" s="16" customFormat="1" x14ac:dyDescent="0.25">
      <c r="A765" s="86"/>
      <c r="B765" s="87"/>
      <c r="C765" s="87"/>
      <c r="D765" s="8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70"/>
    </row>
    <row r="766" spans="1:17" s="16" customFormat="1" x14ac:dyDescent="0.25">
      <c r="A766" s="86"/>
      <c r="B766" s="87"/>
      <c r="C766" s="87"/>
      <c r="D766" s="8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70"/>
    </row>
    <row r="767" spans="1:17" s="16" customFormat="1" x14ac:dyDescent="0.25">
      <c r="A767" s="86"/>
      <c r="B767" s="87"/>
      <c r="C767" s="87"/>
      <c r="D767" s="8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70"/>
    </row>
    <row r="768" spans="1:17" s="16" customFormat="1" x14ac:dyDescent="0.25">
      <c r="A768" s="86"/>
      <c r="B768" s="87"/>
      <c r="C768" s="87"/>
      <c r="D768" s="8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70"/>
    </row>
    <row r="769" spans="1:17" s="16" customFormat="1" x14ac:dyDescent="0.25">
      <c r="A769" s="86"/>
      <c r="B769" s="87"/>
      <c r="C769" s="87"/>
      <c r="D769" s="8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70"/>
    </row>
    <row r="770" spans="1:17" s="16" customFormat="1" x14ac:dyDescent="0.25">
      <c r="A770" s="86"/>
      <c r="B770" s="87"/>
      <c r="C770" s="87"/>
      <c r="D770" s="8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70"/>
    </row>
    <row r="771" spans="1:17" s="16" customFormat="1" x14ac:dyDescent="0.25">
      <c r="A771" s="86"/>
      <c r="B771" s="87"/>
      <c r="C771" s="87"/>
      <c r="D771" s="8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70"/>
    </row>
    <row r="772" spans="1:17" s="16" customFormat="1" x14ac:dyDescent="0.25">
      <c r="A772" s="86"/>
      <c r="B772" s="87"/>
      <c r="C772" s="87"/>
      <c r="D772" s="8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70"/>
    </row>
    <row r="773" spans="1:17" s="16" customFormat="1" x14ac:dyDescent="0.25">
      <c r="A773" s="86"/>
      <c r="B773" s="87"/>
      <c r="C773" s="87"/>
      <c r="D773" s="8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70"/>
    </row>
    <row r="774" spans="1:17" s="16" customFormat="1" x14ac:dyDescent="0.25">
      <c r="A774" s="86"/>
      <c r="B774" s="87"/>
      <c r="C774" s="87"/>
      <c r="D774" s="8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70"/>
    </row>
    <row r="775" spans="1:17" s="16" customFormat="1" x14ac:dyDescent="0.25">
      <c r="A775" s="86"/>
      <c r="B775" s="87"/>
      <c r="C775" s="87"/>
      <c r="D775" s="8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70"/>
    </row>
    <row r="776" spans="1:17" s="16" customFormat="1" x14ac:dyDescent="0.25">
      <c r="A776" s="86"/>
      <c r="B776" s="87"/>
      <c r="C776" s="87"/>
      <c r="D776" s="8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70"/>
    </row>
    <row r="777" spans="1:17" s="16" customFormat="1" x14ac:dyDescent="0.25">
      <c r="A777" s="86"/>
      <c r="B777" s="87"/>
      <c r="C777" s="87"/>
      <c r="D777" s="8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70"/>
    </row>
    <row r="778" spans="1:17" s="16" customFormat="1" x14ac:dyDescent="0.25">
      <c r="A778" s="86"/>
      <c r="B778" s="87"/>
      <c r="C778" s="87"/>
      <c r="D778" s="8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70"/>
    </row>
    <row r="779" spans="1:17" s="16" customFormat="1" x14ac:dyDescent="0.25">
      <c r="A779" s="86"/>
      <c r="B779" s="87"/>
      <c r="C779" s="87"/>
      <c r="D779" s="8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70"/>
    </row>
    <row r="780" spans="1:17" s="16" customFormat="1" x14ac:dyDescent="0.25">
      <c r="A780" s="86"/>
      <c r="B780" s="87"/>
      <c r="C780" s="87"/>
      <c r="D780" s="8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70"/>
    </row>
    <row r="781" spans="1:17" s="16" customFormat="1" x14ac:dyDescent="0.25">
      <c r="A781" s="86"/>
      <c r="B781" s="87"/>
      <c r="C781" s="87"/>
      <c r="D781" s="8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70"/>
    </row>
    <row r="782" spans="1:17" s="16" customFormat="1" x14ac:dyDescent="0.25">
      <c r="A782" s="86"/>
      <c r="B782" s="87"/>
      <c r="C782" s="87"/>
      <c r="D782" s="8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70"/>
    </row>
    <row r="783" spans="1:17" s="16" customFormat="1" x14ac:dyDescent="0.25">
      <c r="A783" s="86"/>
      <c r="B783" s="87"/>
      <c r="C783" s="87"/>
      <c r="D783" s="8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70"/>
    </row>
    <row r="784" spans="1:17" s="16" customFormat="1" x14ac:dyDescent="0.25">
      <c r="A784" s="86"/>
      <c r="B784" s="87"/>
      <c r="C784" s="87"/>
      <c r="D784" s="8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70"/>
    </row>
    <row r="785" spans="1:17" s="16" customFormat="1" x14ac:dyDescent="0.25">
      <c r="A785" s="86"/>
      <c r="B785" s="87"/>
      <c r="C785" s="87"/>
      <c r="D785" s="8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70"/>
    </row>
    <row r="786" spans="1:17" s="16" customFormat="1" x14ac:dyDescent="0.25">
      <c r="A786" s="86"/>
      <c r="B786" s="87"/>
      <c r="C786" s="87"/>
      <c r="D786" s="8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70"/>
    </row>
    <row r="787" spans="1:17" s="16" customFormat="1" x14ac:dyDescent="0.25">
      <c r="A787" s="86"/>
      <c r="B787" s="87"/>
      <c r="C787" s="87"/>
      <c r="D787" s="8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70"/>
    </row>
    <row r="788" spans="1:17" s="16" customFormat="1" x14ac:dyDescent="0.25">
      <c r="A788" s="86"/>
      <c r="B788" s="87"/>
      <c r="C788" s="87"/>
      <c r="D788" s="8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70"/>
    </row>
    <row r="789" spans="1:17" s="16" customFormat="1" x14ac:dyDescent="0.25">
      <c r="A789" s="86"/>
      <c r="B789" s="87"/>
      <c r="C789" s="87"/>
      <c r="D789" s="8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70"/>
    </row>
    <row r="790" spans="1:17" s="16" customFormat="1" x14ac:dyDescent="0.25">
      <c r="A790" s="86"/>
      <c r="B790" s="87"/>
      <c r="C790" s="87"/>
      <c r="D790" s="8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70"/>
    </row>
    <row r="791" spans="1:17" s="16" customFormat="1" x14ac:dyDescent="0.25">
      <c r="A791" s="86"/>
      <c r="B791" s="87"/>
      <c r="C791" s="87"/>
      <c r="D791" s="8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70"/>
    </row>
    <row r="792" spans="1:17" s="16" customFormat="1" x14ac:dyDescent="0.25">
      <c r="A792" s="86"/>
      <c r="B792" s="87"/>
      <c r="C792" s="87"/>
      <c r="D792" s="8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70"/>
    </row>
    <row r="793" spans="1:17" s="16" customFormat="1" x14ac:dyDescent="0.25">
      <c r="A793" s="86"/>
      <c r="B793" s="87"/>
      <c r="C793" s="87"/>
      <c r="D793" s="8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70"/>
    </row>
    <row r="794" spans="1:17" s="16" customFormat="1" x14ac:dyDescent="0.25">
      <c r="A794" s="86"/>
      <c r="B794" s="87"/>
      <c r="C794" s="87"/>
      <c r="D794" s="8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70"/>
    </row>
    <row r="795" spans="1:17" s="16" customFormat="1" x14ac:dyDescent="0.25">
      <c r="A795" s="86"/>
      <c r="B795" s="87"/>
      <c r="C795" s="87"/>
      <c r="D795" s="8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70"/>
    </row>
    <row r="796" spans="1:17" s="16" customFormat="1" x14ac:dyDescent="0.25">
      <c r="A796" s="86"/>
      <c r="B796" s="87"/>
      <c r="C796" s="87"/>
      <c r="D796" s="8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70"/>
    </row>
    <row r="797" spans="1:17" s="16" customFormat="1" x14ac:dyDescent="0.25">
      <c r="A797" s="86"/>
      <c r="B797" s="87"/>
      <c r="C797" s="87"/>
      <c r="D797" s="8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70"/>
    </row>
    <row r="798" spans="1:17" s="16" customFormat="1" x14ac:dyDescent="0.25">
      <c r="A798" s="86"/>
      <c r="B798" s="87"/>
      <c r="C798" s="87"/>
      <c r="D798" s="8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70"/>
    </row>
    <row r="799" spans="1:17" s="16" customFormat="1" x14ac:dyDescent="0.25">
      <c r="A799" s="86"/>
      <c r="B799" s="87"/>
      <c r="C799" s="87"/>
      <c r="D799" s="8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70"/>
    </row>
    <row r="800" spans="1:17" s="16" customFormat="1" x14ac:dyDescent="0.25">
      <c r="A800" s="86"/>
      <c r="B800" s="87"/>
      <c r="C800" s="87"/>
      <c r="D800" s="8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70"/>
    </row>
    <row r="801" spans="1:17" s="16" customFormat="1" x14ac:dyDescent="0.25">
      <c r="A801" s="86"/>
      <c r="B801" s="87"/>
      <c r="C801" s="87"/>
      <c r="D801" s="8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70"/>
    </row>
    <row r="802" spans="1:17" s="16" customFormat="1" x14ac:dyDescent="0.25">
      <c r="A802" s="86"/>
      <c r="B802" s="87"/>
      <c r="C802" s="87"/>
      <c r="D802" s="8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70"/>
    </row>
    <row r="803" spans="1:17" s="16" customFormat="1" x14ac:dyDescent="0.25">
      <c r="A803" s="86"/>
      <c r="B803" s="87"/>
      <c r="C803" s="87"/>
      <c r="D803" s="8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70"/>
    </row>
    <row r="804" spans="1:17" s="16" customFormat="1" x14ac:dyDescent="0.25">
      <c r="A804" s="86"/>
      <c r="B804" s="87"/>
      <c r="C804" s="87"/>
      <c r="D804" s="8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70"/>
    </row>
    <row r="805" spans="1:17" s="16" customFormat="1" x14ac:dyDescent="0.25">
      <c r="A805" s="86"/>
      <c r="B805" s="87"/>
      <c r="C805" s="87"/>
      <c r="D805" s="8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70"/>
    </row>
    <row r="806" spans="1:17" s="16" customFormat="1" x14ac:dyDescent="0.25">
      <c r="A806" s="86"/>
      <c r="B806" s="87"/>
      <c r="C806" s="87"/>
      <c r="D806" s="8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70"/>
    </row>
    <row r="807" spans="1:17" s="16" customFormat="1" x14ac:dyDescent="0.25">
      <c r="A807" s="86"/>
      <c r="B807" s="87"/>
      <c r="C807" s="87"/>
      <c r="D807" s="8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70"/>
    </row>
    <row r="808" spans="1:17" s="16" customFormat="1" x14ac:dyDescent="0.25">
      <c r="A808" s="86"/>
      <c r="B808" s="87"/>
      <c r="C808" s="87"/>
      <c r="D808" s="8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70"/>
    </row>
    <row r="809" spans="1:17" s="16" customFormat="1" x14ac:dyDescent="0.25">
      <c r="A809" s="86"/>
      <c r="B809" s="87"/>
      <c r="C809" s="87"/>
      <c r="D809" s="8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70"/>
    </row>
    <row r="810" spans="1:17" s="16" customFormat="1" x14ac:dyDescent="0.25">
      <c r="A810" s="86"/>
      <c r="B810" s="87"/>
      <c r="C810" s="87"/>
      <c r="D810" s="8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70"/>
    </row>
    <row r="811" spans="1:17" s="16" customFormat="1" x14ac:dyDescent="0.25">
      <c r="A811" s="86"/>
      <c r="B811" s="87"/>
      <c r="C811" s="87"/>
      <c r="D811" s="8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70"/>
    </row>
    <row r="812" spans="1:17" s="16" customFormat="1" x14ac:dyDescent="0.25">
      <c r="A812" s="86"/>
      <c r="B812" s="87"/>
      <c r="C812" s="87"/>
      <c r="D812" s="8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70"/>
    </row>
    <row r="813" spans="1:17" s="16" customFormat="1" x14ac:dyDescent="0.25">
      <c r="A813" s="86"/>
      <c r="B813" s="87"/>
      <c r="C813" s="87"/>
      <c r="D813" s="8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70"/>
    </row>
    <row r="814" spans="1:17" s="16" customFormat="1" x14ac:dyDescent="0.25">
      <c r="A814" s="86"/>
      <c r="B814" s="87"/>
      <c r="C814" s="87"/>
      <c r="D814" s="8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70"/>
    </row>
    <row r="815" spans="1:17" s="16" customFormat="1" x14ac:dyDescent="0.25">
      <c r="A815" s="86"/>
      <c r="B815" s="87"/>
      <c r="C815" s="87"/>
      <c r="D815" s="8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70"/>
    </row>
    <row r="816" spans="1:17" s="16" customFormat="1" x14ac:dyDescent="0.25">
      <c r="A816" s="86"/>
      <c r="B816" s="87"/>
      <c r="C816" s="87"/>
      <c r="D816" s="8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70"/>
    </row>
    <row r="817" spans="1:17" s="16" customFormat="1" x14ac:dyDescent="0.25">
      <c r="A817" s="86"/>
      <c r="B817" s="87"/>
      <c r="C817" s="87"/>
      <c r="D817" s="8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70"/>
    </row>
    <row r="818" spans="1:17" s="16" customFormat="1" x14ac:dyDescent="0.25">
      <c r="A818" s="86"/>
      <c r="B818" s="87"/>
      <c r="C818" s="87"/>
      <c r="D818" s="8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70"/>
    </row>
    <row r="819" spans="1:17" s="16" customFormat="1" x14ac:dyDescent="0.25">
      <c r="A819" s="86"/>
      <c r="B819" s="87"/>
      <c r="C819" s="87"/>
      <c r="D819" s="8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70"/>
    </row>
    <row r="820" spans="1:17" s="16" customFormat="1" x14ac:dyDescent="0.25">
      <c r="A820" s="86"/>
      <c r="B820" s="87"/>
      <c r="C820" s="87"/>
      <c r="D820" s="8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70"/>
    </row>
    <row r="821" spans="1:17" s="16" customFormat="1" x14ac:dyDescent="0.25">
      <c r="A821" s="86"/>
      <c r="B821" s="87"/>
      <c r="C821" s="87"/>
      <c r="D821" s="8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70"/>
    </row>
    <row r="822" spans="1:17" s="16" customFormat="1" x14ac:dyDescent="0.25">
      <c r="A822" s="86"/>
      <c r="B822" s="87"/>
      <c r="C822" s="87"/>
      <c r="D822" s="8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70"/>
    </row>
    <row r="823" spans="1:17" s="16" customFormat="1" x14ac:dyDescent="0.25">
      <c r="A823" s="86"/>
      <c r="B823" s="87"/>
      <c r="C823" s="87"/>
      <c r="D823" s="8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70"/>
    </row>
    <row r="824" spans="1:17" s="16" customFormat="1" x14ac:dyDescent="0.25">
      <c r="A824" s="86"/>
      <c r="B824" s="87"/>
      <c r="C824" s="87"/>
      <c r="D824" s="8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70"/>
    </row>
    <row r="825" spans="1:17" s="16" customFormat="1" x14ac:dyDescent="0.25">
      <c r="A825" s="86"/>
      <c r="B825" s="87"/>
      <c r="C825" s="87"/>
      <c r="D825" s="8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70"/>
    </row>
    <row r="826" spans="1:17" s="16" customFormat="1" x14ac:dyDescent="0.25">
      <c r="A826" s="86"/>
      <c r="B826" s="87"/>
      <c r="C826" s="87"/>
      <c r="D826" s="8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70"/>
    </row>
    <row r="827" spans="1:17" s="16" customFormat="1" x14ac:dyDescent="0.25">
      <c r="A827" s="86"/>
      <c r="B827" s="87"/>
      <c r="C827" s="87"/>
      <c r="D827" s="8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70"/>
    </row>
    <row r="828" spans="1:17" s="16" customFormat="1" x14ac:dyDescent="0.25">
      <c r="A828" s="86"/>
      <c r="B828" s="87"/>
      <c r="C828" s="87"/>
      <c r="D828" s="8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70"/>
    </row>
    <row r="829" spans="1:17" s="16" customFormat="1" x14ac:dyDescent="0.25">
      <c r="A829" s="86"/>
      <c r="B829" s="87"/>
      <c r="C829" s="87"/>
      <c r="D829" s="8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70"/>
    </row>
    <row r="830" spans="1:17" s="16" customFormat="1" x14ac:dyDescent="0.25">
      <c r="A830" s="86"/>
      <c r="B830" s="87"/>
      <c r="C830" s="87"/>
      <c r="D830" s="8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70"/>
    </row>
    <row r="831" spans="1:17" s="16" customFormat="1" x14ac:dyDescent="0.25">
      <c r="A831" s="86"/>
      <c r="B831" s="87"/>
      <c r="C831" s="87"/>
      <c r="D831" s="8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70"/>
    </row>
    <row r="832" spans="1:17" s="16" customFormat="1" x14ac:dyDescent="0.25">
      <c r="A832" s="86"/>
      <c r="B832" s="87"/>
      <c r="C832" s="87"/>
      <c r="D832" s="8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70"/>
    </row>
    <row r="833" spans="1:17" s="16" customFormat="1" x14ac:dyDescent="0.25">
      <c r="A833" s="86"/>
      <c r="B833" s="87"/>
      <c r="C833" s="87"/>
      <c r="D833" s="8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70"/>
    </row>
    <row r="834" spans="1:17" s="16" customFormat="1" x14ac:dyDescent="0.25">
      <c r="A834" s="86"/>
      <c r="B834" s="87"/>
      <c r="C834" s="87"/>
      <c r="D834" s="8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70"/>
    </row>
    <row r="835" spans="1:17" s="16" customFormat="1" x14ac:dyDescent="0.25">
      <c r="A835" s="86"/>
      <c r="B835" s="87"/>
      <c r="C835" s="87"/>
      <c r="D835" s="8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70"/>
    </row>
    <row r="836" spans="1:17" s="16" customFormat="1" x14ac:dyDescent="0.25">
      <c r="A836" s="86"/>
      <c r="B836" s="87"/>
      <c r="C836" s="87"/>
      <c r="D836" s="8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70"/>
    </row>
    <row r="837" spans="1:17" s="16" customFormat="1" x14ac:dyDescent="0.25">
      <c r="A837" s="86"/>
      <c r="B837" s="87"/>
      <c r="C837" s="87"/>
      <c r="D837" s="8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70"/>
    </row>
    <row r="838" spans="1:17" s="16" customFormat="1" x14ac:dyDescent="0.25">
      <c r="A838" s="86"/>
      <c r="B838" s="87"/>
      <c r="C838" s="87"/>
      <c r="D838" s="8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70"/>
    </row>
    <row r="839" spans="1:17" s="16" customFormat="1" x14ac:dyDescent="0.25">
      <c r="A839" s="86"/>
      <c r="B839" s="87"/>
      <c r="C839" s="87"/>
      <c r="D839" s="8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70"/>
    </row>
    <row r="840" spans="1:17" s="16" customFormat="1" x14ac:dyDescent="0.25">
      <c r="A840" s="86"/>
      <c r="B840" s="87"/>
      <c r="C840" s="87"/>
      <c r="D840" s="8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70"/>
    </row>
    <row r="841" spans="1:17" s="16" customFormat="1" x14ac:dyDescent="0.25">
      <c r="A841" s="86"/>
      <c r="B841" s="87"/>
      <c r="C841" s="87"/>
      <c r="D841" s="8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70"/>
    </row>
    <row r="842" spans="1:17" s="16" customFormat="1" x14ac:dyDescent="0.25">
      <c r="A842" s="86"/>
      <c r="B842" s="87"/>
      <c r="C842" s="87"/>
      <c r="D842" s="8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70"/>
    </row>
    <row r="843" spans="1:17" s="16" customFormat="1" x14ac:dyDescent="0.25">
      <c r="A843" s="86"/>
      <c r="B843" s="87"/>
      <c r="C843" s="87"/>
      <c r="D843" s="8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70"/>
    </row>
    <row r="844" spans="1:17" s="16" customFormat="1" x14ac:dyDescent="0.25">
      <c r="A844" s="86"/>
      <c r="B844" s="87"/>
      <c r="C844" s="87"/>
      <c r="D844" s="8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70"/>
    </row>
    <row r="845" spans="1:17" s="16" customFormat="1" x14ac:dyDescent="0.25">
      <c r="A845" s="86"/>
      <c r="B845" s="87"/>
      <c r="C845" s="87"/>
      <c r="D845" s="8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70"/>
    </row>
    <row r="846" spans="1:17" s="16" customFormat="1" x14ac:dyDescent="0.25">
      <c r="A846" s="86"/>
      <c r="B846" s="87"/>
      <c r="C846" s="87"/>
      <c r="D846" s="8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70"/>
    </row>
    <row r="847" spans="1:17" s="16" customFormat="1" x14ac:dyDescent="0.25">
      <c r="A847" s="86"/>
      <c r="B847" s="87"/>
      <c r="C847" s="87"/>
      <c r="D847" s="8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70"/>
    </row>
    <row r="848" spans="1:17" s="16" customFormat="1" x14ac:dyDescent="0.25">
      <c r="A848" s="86"/>
      <c r="B848" s="87"/>
      <c r="C848" s="87"/>
      <c r="D848" s="8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70"/>
    </row>
    <row r="849" spans="1:17" s="16" customFormat="1" x14ac:dyDescent="0.25">
      <c r="A849" s="86"/>
      <c r="B849" s="87"/>
      <c r="C849" s="87"/>
      <c r="D849" s="8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70"/>
    </row>
    <row r="850" spans="1:17" s="16" customFormat="1" x14ac:dyDescent="0.25">
      <c r="A850" s="86"/>
      <c r="B850" s="87"/>
      <c r="C850" s="87"/>
      <c r="D850" s="8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70"/>
    </row>
    <row r="851" spans="1:17" s="16" customFormat="1" x14ac:dyDescent="0.25">
      <c r="A851" s="86"/>
      <c r="B851" s="87"/>
      <c r="C851" s="87"/>
      <c r="D851" s="8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70"/>
    </row>
    <row r="852" spans="1:17" s="16" customFormat="1" x14ac:dyDescent="0.25">
      <c r="A852" s="86"/>
      <c r="B852" s="87"/>
      <c r="C852" s="87"/>
      <c r="D852" s="8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70"/>
    </row>
    <row r="853" spans="1:17" s="16" customFormat="1" x14ac:dyDescent="0.25">
      <c r="A853" s="86"/>
      <c r="B853" s="87"/>
      <c r="C853" s="87"/>
      <c r="D853" s="8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70"/>
    </row>
    <row r="854" spans="1:17" s="16" customFormat="1" x14ac:dyDescent="0.25">
      <c r="A854" s="86"/>
      <c r="B854" s="87"/>
      <c r="C854" s="87"/>
      <c r="D854" s="8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70"/>
    </row>
    <row r="855" spans="1:17" s="16" customFormat="1" x14ac:dyDescent="0.25">
      <c r="A855" s="86"/>
      <c r="B855" s="87"/>
      <c r="C855" s="87"/>
      <c r="D855" s="8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70"/>
    </row>
    <row r="856" spans="1:17" s="16" customFormat="1" x14ac:dyDescent="0.25">
      <c r="A856" s="86"/>
      <c r="B856" s="87"/>
      <c r="C856" s="87"/>
      <c r="D856" s="8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70"/>
    </row>
    <row r="857" spans="1:17" s="16" customFormat="1" x14ac:dyDescent="0.25">
      <c r="A857" s="86"/>
      <c r="B857" s="87"/>
      <c r="C857" s="87"/>
      <c r="D857" s="8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70"/>
    </row>
    <row r="858" spans="1:17" s="16" customFormat="1" x14ac:dyDescent="0.25">
      <c r="A858" s="86"/>
      <c r="B858" s="87"/>
      <c r="C858" s="87"/>
      <c r="D858" s="8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70"/>
    </row>
    <row r="859" spans="1:17" s="16" customFormat="1" x14ac:dyDescent="0.25">
      <c r="A859" s="86"/>
      <c r="B859" s="87"/>
      <c r="C859" s="87"/>
      <c r="D859" s="8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70"/>
    </row>
    <row r="860" spans="1:17" s="16" customFormat="1" x14ac:dyDescent="0.25">
      <c r="A860" s="86"/>
      <c r="B860" s="87"/>
      <c r="C860" s="87"/>
      <c r="D860" s="8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70"/>
    </row>
    <row r="861" spans="1:17" s="16" customFormat="1" x14ac:dyDescent="0.25">
      <c r="A861" s="86"/>
      <c r="B861" s="87"/>
      <c r="C861" s="87"/>
      <c r="D861" s="8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70"/>
    </row>
    <row r="862" spans="1:17" s="16" customFormat="1" x14ac:dyDescent="0.25">
      <c r="A862" s="86"/>
      <c r="B862" s="87"/>
      <c r="C862" s="87"/>
      <c r="D862" s="8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70"/>
    </row>
    <row r="863" spans="1:17" s="16" customFormat="1" x14ac:dyDescent="0.25">
      <c r="A863" s="86"/>
      <c r="B863" s="87"/>
      <c r="C863" s="87"/>
      <c r="D863" s="8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70"/>
    </row>
    <row r="864" spans="1:17" s="16" customFormat="1" x14ac:dyDescent="0.25">
      <c r="A864" s="86"/>
      <c r="B864" s="87"/>
      <c r="C864" s="87"/>
      <c r="D864" s="8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70"/>
    </row>
    <row r="865" spans="1:17" s="16" customFormat="1" x14ac:dyDescent="0.25">
      <c r="A865" s="86"/>
      <c r="B865" s="87"/>
      <c r="C865" s="87"/>
      <c r="D865" s="8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70"/>
    </row>
    <row r="866" spans="1:17" s="16" customFormat="1" x14ac:dyDescent="0.25">
      <c r="A866" s="86"/>
      <c r="B866" s="87"/>
      <c r="C866" s="87"/>
      <c r="D866" s="8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70"/>
    </row>
    <row r="867" spans="1:17" s="16" customFormat="1" x14ac:dyDescent="0.25">
      <c r="A867" s="86"/>
      <c r="B867" s="87"/>
      <c r="C867" s="87"/>
      <c r="D867" s="8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70"/>
    </row>
    <row r="868" spans="1:17" s="16" customFormat="1" x14ac:dyDescent="0.25">
      <c r="A868" s="86"/>
      <c r="B868" s="87"/>
      <c r="C868" s="87"/>
      <c r="D868" s="8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70"/>
    </row>
    <row r="869" spans="1:17" s="16" customFormat="1" x14ac:dyDescent="0.25">
      <c r="A869" s="86"/>
      <c r="B869" s="87"/>
      <c r="C869" s="87"/>
      <c r="D869" s="8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70"/>
    </row>
    <row r="870" spans="1:17" s="16" customFormat="1" x14ac:dyDescent="0.25">
      <c r="A870" s="86"/>
      <c r="B870" s="87"/>
      <c r="C870" s="87"/>
      <c r="D870" s="8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70"/>
    </row>
    <row r="871" spans="1:17" s="16" customFormat="1" x14ac:dyDescent="0.25">
      <c r="A871" s="86"/>
      <c r="B871" s="87"/>
      <c r="C871" s="87"/>
      <c r="D871" s="8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70"/>
    </row>
    <row r="872" spans="1:17" s="16" customFormat="1" x14ac:dyDescent="0.25">
      <c r="A872" s="86"/>
      <c r="B872" s="87"/>
      <c r="C872" s="87"/>
      <c r="D872" s="8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70"/>
    </row>
    <row r="873" spans="1:17" s="16" customFormat="1" x14ac:dyDescent="0.25">
      <c r="A873" s="86"/>
      <c r="B873" s="87"/>
      <c r="C873" s="87"/>
      <c r="D873" s="8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70"/>
    </row>
    <row r="874" spans="1:17" s="16" customFormat="1" x14ac:dyDescent="0.25">
      <c r="A874" s="86"/>
      <c r="B874" s="87"/>
      <c r="C874" s="87"/>
      <c r="D874" s="8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70"/>
    </row>
    <row r="875" spans="1:17" s="16" customFormat="1" x14ac:dyDescent="0.25">
      <c r="A875" s="86"/>
      <c r="B875" s="87"/>
      <c r="C875" s="87"/>
      <c r="D875" s="8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70"/>
    </row>
    <row r="876" spans="1:17" s="16" customFormat="1" x14ac:dyDescent="0.25">
      <c r="A876" s="86"/>
      <c r="B876" s="87"/>
      <c r="C876" s="87"/>
      <c r="D876" s="8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70"/>
    </row>
    <row r="877" spans="1:17" s="16" customFormat="1" x14ac:dyDescent="0.25">
      <c r="A877" s="86"/>
      <c r="B877" s="87"/>
      <c r="C877" s="87"/>
      <c r="D877" s="8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70"/>
    </row>
    <row r="878" spans="1:17" s="16" customFormat="1" x14ac:dyDescent="0.25">
      <c r="A878" s="86"/>
      <c r="B878" s="87"/>
      <c r="C878" s="87"/>
      <c r="D878" s="8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70"/>
    </row>
    <row r="879" spans="1:17" s="16" customFormat="1" x14ac:dyDescent="0.25">
      <c r="A879" s="86"/>
      <c r="B879" s="87"/>
      <c r="C879" s="87"/>
      <c r="D879" s="8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70"/>
    </row>
    <row r="880" spans="1:17" s="16" customFormat="1" x14ac:dyDescent="0.25">
      <c r="A880" s="86"/>
      <c r="B880" s="87"/>
      <c r="C880" s="87"/>
      <c r="D880" s="8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70"/>
    </row>
    <row r="881" spans="1:17" s="16" customFormat="1" x14ac:dyDescent="0.25">
      <c r="A881" s="86"/>
      <c r="B881" s="87"/>
      <c r="C881" s="87"/>
      <c r="D881" s="8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70"/>
    </row>
    <row r="882" spans="1:17" s="16" customFormat="1" x14ac:dyDescent="0.25">
      <c r="A882" s="86"/>
      <c r="B882" s="87"/>
      <c r="C882" s="87"/>
      <c r="D882" s="8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70"/>
    </row>
    <row r="883" spans="1:17" s="16" customFormat="1" x14ac:dyDescent="0.25">
      <c r="A883" s="86"/>
      <c r="B883" s="87"/>
      <c r="C883" s="87"/>
      <c r="D883" s="8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70"/>
    </row>
    <row r="884" spans="1:17" s="16" customFormat="1" x14ac:dyDescent="0.25">
      <c r="A884" s="86"/>
      <c r="B884" s="87"/>
      <c r="C884" s="87"/>
      <c r="D884" s="8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70"/>
    </row>
    <row r="885" spans="1:17" s="16" customFormat="1" x14ac:dyDescent="0.25">
      <c r="A885" s="86"/>
      <c r="B885" s="87"/>
      <c r="C885" s="87"/>
      <c r="D885" s="8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70"/>
    </row>
    <row r="886" spans="1:17" s="16" customFormat="1" x14ac:dyDescent="0.25">
      <c r="A886" s="86"/>
      <c r="B886" s="87"/>
      <c r="C886" s="87"/>
      <c r="D886" s="8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70"/>
    </row>
    <row r="887" spans="1:17" s="16" customFormat="1" x14ac:dyDescent="0.25">
      <c r="A887" s="86"/>
      <c r="B887" s="87"/>
      <c r="C887" s="87"/>
      <c r="D887" s="8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70"/>
    </row>
    <row r="888" spans="1:17" s="16" customFormat="1" x14ac:dyDescent="0.25">
      <c r="A888" s="86"/>
      <c r="B888" s="87"/>
      <c r="C888" s="87"/>
      <c r="D888" s="8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70"/>
    </row>
    <row r="889" spans="1:17" s="16" customFormat="1" x14ac:dyDescent="0.25">
      <c r="A889" s="86"/>
      <c r="B889" s="87"/>
      <c r="C889" s="87"/>
      <c r="D889" s="8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70"/>
    </row>
    <row r="890" spans="1:17" s="16" customFormat="1" x14ac:dyDescent="0.25">
      <c r="A890" s="86"/>
      <c r="B890" s="87"/>
      <c r="C890" s="87"/>
      <c r="D890" s="8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70"/>
    </row>
    <row r="891" spans="1:17" s="16" customFormat="1" x14ac:dyDescent="0.25">
      <c r="A891" s="86"/>
      <c r="B891" s="87"/>
      <c r="C891" s="87"/>
      <c r="D891" s="8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70"/>
    </row>
    <row r="892" spans="1:17" s="16" customFormat="1" x14ac:dyDescent="0.25">
      <c r="A892" s="86"/>
      <c r="B892" s="87"/>
      <c r="C892" s="87"/>
      <c r="D892" s="8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70"/>
    </row>
    <row r="893" spans="1:17" s="16" customFormat="1" x14ac:dyDescent="0.25">
      <c r="A893" s="86"/>
      <c r="B893" s="87"/>
      <c r="C893" s="87"/>
      <c r="D893" s="8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70"/>
    </row>
    <row r="894" spans="1:17" s="16" customFormat="1" x14ac:dyDescent="0.25">
      <c r="A894" s="86"/>
      <c r="B894" s="87"/>
      <c r="C894" s="87"/>
      <c r="D894" s="8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70"/>
    </row>
    <row r="895" spans="1:17" s="16" customFormat="1" x14ac:dyDescent="0.25">
      <c r="A895" s="86"/>
      <c r="B895" s="87"/>
      <c r="C895" s="87"/>
      <c r="D895" s="8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70"/>
    </row>
    <row r="896" spans="1:17" s="16" customFormat="1" x14ac:dyDescent="0.25">
      <c r="A896" s="86"/>
      <c r="B896" s="87"/>
      <c r="C896" s="87"/>
      <c r="D896" s="8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70"/>
    </row>
    <row r="897" spans="1:17" s="16" customFormat="1" x14ac:dyDescent="0.25">
      <c r="A897" s="86"/>
      <c r="B897" s="87"/>
      <c r="C897" s="87"/>
      <c r="D897" s="8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70"/>
    </row>
    <row r="898" spans="1:17" s="16" customFormat="1" x14ac:dyDescent="0.25">
      <c r="A898" s="86"/>
      <c r="B898" s="87"/>
      <c r="C898" s="87"/>
      <c r="D898" s="8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70"/>
    </row>
    <row r="899" spans="1:17" s="16" customFormat="1" x14ac:dyDescent="0.25">
      <c r="A899" s="86"/>
      <c r="B899" s="87"/>
      <c r="C899" s="87"/>
      <c r="D899" s="8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70"/>
    </row>
    <row r="900" spans="1:17" s="16" customFormat="1" x14ac:dyDescent="0.25">
      <c r="A900" s="86"/>
      <c r="B900" s="87"/>
      <c r="C900" s="87"/>
      <c r="D900" s="8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70"/>
    </row>
    <row r="901" spans="1:17" s="16" customFormat="1" x14ac:dyDescent="0.25">
      <c r="A901" s="86"/>
      <c r="B901" s="87"/>
      <c r="C901" s="87"/>
      <c r="D901" s="8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70"/>
    </row>
    <row r="902" spans="1:17" s="16" customFormat="1" x14ac:dyDescent="0.25">
      <c r="A902" s="86"/>
      <c r="B902" s="87"/>
      <c r="C902" s="87"/>
      <c r="D902" s="8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70"/>
    </row>
    <row r="903" spans="1:17" s="16" customFormat="1" x14ac:dyDescent="0.25">
      <c r="A903" s="86"/>
      <c r="B903" s="87"/>
      <c r="C903" s="87"/>
      <c r="D903" s="8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70"/>
    </row>
    <row r="904" spans="1:17" s="16" customFormat="1" x14ac:dyDescent="0.25">
      <c r="A904" s="86"/>
      <c r="B904" s="87"/>
      <c r="C904" s="87"/>
      <c r="D904" s="8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70"/>
    </row>
    <row r="905" spans="1:17" s="16" customFormat="1" x14ac:dyDescent="0.25">
      <c r="A905" s="86"/>
      <c r="B905" s="87"/>
      <c r="C905" s="87"/>
      <c r="D905" s="8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70"/>
    </row>
    <row r="906" spans="1:17" s="16" customFormat="1" x14ac:dyDescent="0.25">
      <c r="A906" s="86"/>
      <c r="B906" s="87"/>
      <c r="C906" s="87"/>
      <c r="D906" s="8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70"/>
    </row>
    <row r="907" spans="1:17" s="16" customFormat="1" x14ac:dyDescent="0.25">
      <c r="A907" s="86"/>
      <c r="B907" s="87"/>
      <c r="C907" s="87"/>
      <c r="D907" s="8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70"/>
    </row>
    <row r="908" spans="1:17" s="16" customFormat="1" x14ac:dyDescent="0.25">
      <c r="A908" s="86"/>
      <c r="B908" s="87"/>
      <c r="C908" s="87"/>
      <c r="D908" s="8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70"/>
    </row>
    <row r="909" spans="1:17" s="16" customFormat="1" x14ac:dyDescent="0.25">
      <c r="A909" s="86"/>
      <c r="B909" s="87"/>
      <c r="C909" s="87"/>
      <c r="D909" s="8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70"/>
    </row>
    <row r="910" spans="1:17" s="16" customFormat="1" x14ac:dyDescent="0.25">
      <c r="A910" s="86"/>
      <c r="B910" s="87"/>
      <c r="C910" s="87"/>
      <c r="D910" s="8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70"/>
    </row>
    <row r="911" spans="1:17" s="16" customFormat="1" x14ac:dyDescent="0.25">
      <c r="A911" s="86"/>
      <c r="B911" s="87"/>
      <c r="C911" s="87"/>
      <c r="D911" s="8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70"/>
    </row>
    <row r="912" spans="1:17" s="16" customFormat="1" x14ac:dyDescent="0.25">
      <c r="A912" s="86"/>
      <c r="B912" s="87"/>
      <c r="C912" s="87"/>
      <c r="D912" s="8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70"/>
    </row>
    <row r="913" spans="1:17" s="16" customFormat="1" x14ac:dyDescent="0.25">
      <c r="A913" s="86"/>
      <c r="B913" s="87"/>
      <c r="C913" s="87"/>
      <c r="D913" s="8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70"/>
    </row>
    <row r="914" spans="1:17" s="16" customFormat="1" x14ac:dyDescent="0.25">
      <c r="A914" s="86"/>
      <c r="B914" s="87"/>
      <c r="C914" s="87"/>
      <c r="D914" s="8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70"/>
    </row>
    <row r="915" spans="1:17" s="16" customFormat="1" x14ac:dyDescent="0.25">
      <c r="A915" s="86"/>
      <c r="B915" s="87"/>
      <c r="C915" s="87"/>
      <c r="D915" s="8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70"/>
    </row>
    <row r="916" spans="1:17" s="16" customFormat="1" x14ac:dyDescent="0.25">
      <c r="A916" s="86"/>
      <c r="B916" s="87"/>
      <c r="C916" s="87"/>
      <c r="D916" s="8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70"/>
    </row>
    <row r="917" spans="1:17" s="16" customFormat="1" x14ac:dyDescent="0.25">
      <c r="A917" s="86"/>
      <c r="B917" s="87"/>
      <c r="C917" s="87"/>
      <c r="D917" s="8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70"/>
    </row>
    <row r="918" spans="1:17" s="16" customFormat="1" x14ac:dyDescent="0.25">
      <c r="A918" s="86"/>
      <c r="B918" s="87"/>
      <c r="C918" s="87"/>
      <c r="D918" s="8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70"/>
    </row>
    <row r="919" spans="1:17" s="16" customFormat="1" x14ac:dyDescent="0.25">
      <c r="A919" s="86"/>
      <c r="B919" s="87"/>
      <c r="C919" s="87"/>
      <c r="D919" s="8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70"/>
    </row>
    <row r="920" spans="1:17" s="16" customFormat="1" x14ac:dyDescent="0.25">
      <c r="A920" s="86"/>
      <c r="B920" s="87"/>
      <c r="C920" s="87"/>
      <c r="D920" s="8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70"/>
    </row>
    <row r="921" spans="1:17" s="16" customFormat="1" x14ac:dyDescent="0.25">
      <c r="A921" s="86"/>
      <c r="B921" s="87"/>
      <c r="C921" s="87"/>
      <c r="D921" s="8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70"/>
    </row>
    <row r="922" spans="1:17" s="16" customFormat="1" x14ac:dyDescent="0.25">
      <c r="A922" s="86"/>
      <c r="B922" s="87"/>
      <c r="C922" s="87"/>
      <c r="D922" s="8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70"/>
    </row>
    <row r="923" spans="1:17" s="16" customFormat="1" x14ac:dyDescent="0.25">
      <c r="A923" s="86"/>
      <c r="B923" s="87"/>
      <c r="C923" s="87"/>
      <c r="D923" s="8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70"/>
    </row>
    <row r="924" spans="1:17" s="16" customFormat="1" x14ac:dyDescent="0.25">
      <c r="A924" s="86"/>
      <c r="B924" s="87"/>
      <c r="C924" s="87"/>
      <c r="D924" s="8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70"/>
    </row>
    <row r="925" spans="1:17" s="16" customFormat="1" x14ac:dyDescent="0.25">
      <c r="A925" s="86"/>
      <c r="B925" s="87"/>
      <c r="C925" s="87"/>
      <c r="D925" s="8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70"/>
    </row>
    <row r="926" spans="1:17" s="16" customFormat="1" x14ac:dyDescent="0.25">
      <c r="A926" s="86"/>
      <c r="B926" s="87"/>
      <c r="C926" s="87"/>
      <c r="D926" s="8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70"/>
    </row>
    <row r="927" spans="1:17" s="16" customFormat="1" x14ac:dyDescent="0.25">
      <c r="A927" s="86"/>
      <c r="B927" s="87"/>
      <c r="C927" s="87"/>
      <c r="D927" s="8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70"/>
    </row>
    <row r="928" spans="1:17" s="16" customFormat="1" x14ac:dyDescent="0.25">
      <c r="A928" s="86"/>
      <c r="B928" s="87"/>
      <c r="C928" s="87"/>
      <c r="D928" s="8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70"/>
    </row>
    <row r="929" spans="1:17" s="16" customFormat="1" x14ac:dyDescent="0.25">
      <c r="A929" s="86"/>
      <c r="B929" s="87"/>
      <c r="C929" s="87"/>
      <c r="D929" s="8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70"/>
    </row>
    <row r="930" spans="1:17" s="16" customFormat="1" x14ac:dyDescent="0.25">
      <c r="A930" s="86"/>
      <c r="B930" s="87"/>
      <c r="C930" s="87"/>
      <c r="D930" s="8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70"/>
    </row>
    <row r="931" spans="1:17" s="16" customFormat="1" x14ac:dyDescent="0.25">
      <c r="A931" s="86"/>
      <c r="B931" s="87"/>
      <c r="C931" s="87"/>
      <c r="D931" s="8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70"/>
    </row>
    <row r="932" spans="1:17" s="16" customFormat="1" x14ac:dyDescent="0.25">
      <c r="A932" s="86"/>
      <c r="B932" s="87"/>
      <c r="C932" s="87"/>
      <c r="D932" s="8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70"/>
    </row>
    <row r="933" spans="1:17" s="16" customFormat="1" x14ac:dyDescent="0.25">
      <c r="A933" s="86"/>
      <c r="B933" s="87"/>
      <c r="C933" s="87"/>
      <c r="D933" s="8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70"/>
    </row>
    <row r="934" spans="1:17" s="16" customFormat="1" x14ac:dyDescent="0.25">
      <c r="A934" s="86"/>
      <c r="B934" s="87"/>
      <c r="C934" s="87"/>
      <c r="D934" s="8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70"/>
    </row>
    <row r="935" spans="1:17" s="16" customFormat="1" x14ac:dyDescent="0.25">
      <c r="A935" s="86"/>
      <c r="B935" s="87"/>
      <c r="C935" s="87"/>
      <c r="D935" s="8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70"/>
    </row>
    <row r="936" spans="1:17" s="16" customFormat="1" x14ac:dyDescent="0.25">
      <c r="A936" s="86"/>
      <c r="B936" s="87"/>
      <c r="C936" s="87"/>
      <c r="D936" s="8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70"/>
    </row>
    <row r="937" spans="1:17" s="16" customFormat="1" x14ac:dyDescent="0.25">
      <c r="A937" s="86"/>
      <c r="B937" s="87"/>
      <c r="C937" s="87"/>
      <c r="D937" s="8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70"/>
    </row>
    <row r="938" spans="1:17" s="16" customFormat="1" x14ac:dyDescent="0.25">
      <c r="A938" s="86"/>
      <c r="B938" s="87"/>
      <c r="C938" s="87"/>
      <c r="D938" s="8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70"/>
    </row>
    <row r="939" spans="1:17" s="16" customFormat="1" x14ac:dyDescent="0.25">
      <c r="A939" s="86"/>
      <c r="B939" s="87"/>
      <c r="C939" s="87"/>
      <c r="D939" s="8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70"/>
    </row>
    <row r="940" spans="1:17" s="16" customFormat="1" x14ac:dyDescent="0.25">
      <c r="A940" s="86"/>
      <c r="B940" s="87"/>
      <c r="C940" s="87"/>
      <c r="D940" s="8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70"/>
    </row>
    <row r="941" spans="1:17" s="16" customFormat="1" x14ac:dyDescent="0.25">
      <c r="A941" s="86"/>
      <c r="B941" s="87"/>
      <c r="C941" s="87"/>
      <c r="D941" s="8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70"/>
    </row>
    <row r="942" spans="1:17" s="16" customFormat="1" x14ac:dyDescent="0.25">
      <c r="A942" s="86"/>
      <c r="B942" s="87"/>
      <c r="C942" s="87"/>
      <c r="D942" s="8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70"/>
    </row>
    <row r="943" spans="1:17" s="16" customFormat="1" x14ac:dyDescent="0.25">
      <c r="A943" s="86"/>
      <c r="B943" s="87"/>
      <c r="C943" s="87"/>
      <c r="D943" s="8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70"/>
    </row>
    <row r="944" spans="1:17" s="16" customFormat="1" x14ac:dyDescent="0.25">
      <c r="A944" s="86"/>
      <c r="B944" s="87"/>
      <c r="C944" s="87"/>
      <c r="D944" s="8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70"/>
    </row>
    <row r="945" spans="1:17" s="16" customFormat="1" x14ac:dyDescent="0.25">
      <c r="A945" s="86"/>
      <c r="B945" s="87"/>
      <c r="C945" s="87"/>
      <c r="D945" s="8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70"/>
    </row>
    <row r="946" spans="1:17" s="16" customFormat="1" x14ac:dyDescent="0.25">
      <c r="A946" s="86"/>
      <c r="B946" s="87"/>
      <c r="C946" s="87"/>
      <c r="D946" s="8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70"/>
    </row>
    <row r="947" spans="1:17" s="16" customFormat="1" x14ac:dyDescent="0.25">
      <c r="A947" s="86"/>
      <c r="B947" s="87"/>
      <c r="C947" s="87"/>
      <c r="D947" s="8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70"/>
    </row>
    <row r="948" spans="1:17" s="16" customFormat="1" x14ac:dyDescent="0.25">
      <c r="A948" s="86"/>
      <c r="B948" s="87"/>
      <c r="C948" s="87"/>
      <c r="D948" s="8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70"/>
    </row>
    <row r="949" spans="1:17" s="16" customFormat="1" x14ac:dyDescent="0.25">
      <c r="A949" s="86"/>
      <c r="B949" s="87"/>
      <c r="C949" s="87"/>
      <c r="D949" s="8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70"/>
    </row>
    <row r="950" spans="1:17" s="16" customFormat="1" x14ac:dyDescent="0.25">
      <c r="A950" s="86"/>
      <c r="B950" s="87"/>
      <c r="C950" s="87"/>
      <c r="D950" s="8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70"/>
    </row>
    <row r="951" spans="1:17" s="16" customFormat="1" x14ac:dyDescent="0.25">
      <c r="A951" s="86"/>
      <c r="B951" s="87"/>
      <c r="C951" s="87"/>
      <c r="D951" s="8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70"/>
    </row>
    <row r="952" spans="1:17" s="16" customFormat="1" x14ac:dyDescent="0.25">
      <c r="A952" s="86"/>
      <c r="B952" s="87"/>
      <c r="C952" s="87"/>
      <c r="D952" s="8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70"/>
    </row>
    <row r="953" spans="1:17" s="16" customFormat="1" x14ac:dyDescent="0.25">
      <c r="A953" s="86"/>
      <c r="B953" s="87"/>
      <c r="C953" s="87"/>
      <c r="D953" s="8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70"/>
    </row>
    <row r="954" spans="1:17" s="16" customFormat="1" x14ac:dyDescent="0.25">
      <c r="A954" s="86"/>
      <c r="B954" s="87"/>
      <c r="C954" s="87"/>
      <c r="D954" s="8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70"/>
    </row>
    <row r="955" spans="1:17" s="16" customFormat="1" x14ac:dyDescent="0.25">
      <c r="A955" s="86"/>
      <c r="B955" s="87"/>
      <c r="C955" s="87"/>
      <c r="D955" s="8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70"/>
    </row>
    <row r="956" spans="1:17" s="16" customFormat="1" x14ac:dyDescent="0.25">
      <c r="A956" s="86"/>
      <c r="B956" s="87"/>
      <c r="C956" s="87"/>
      <c r="D956" s="8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70"/>
    </row>
    <row r="957" spans="1:17" s="16" customFormat="1" x14ac:dyDescent="0.25">
      <c r="A957" s="86"/>
      <c r="B957" s="87"/>
      <c r="C957" s="87"/>
      <c r="D957" s="8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70"/>
    </row>
    <row r="958" spans="1:17" s="16" customFormat="1" x14ac:dyDescent="0.25">
      <c r="A958" s="86"/>
      <c r="B958" s="87"/>
      <c r="C958" s="87"/>
      <c r="D958" s="8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70"/>
    </row>
    <row r="959" spans="1:17" s="16" customFormat="1" x14ac:dyDescent="0.25">
      <c r="A959" s="86"/>
      <c r="B959" s="87"/>
      <c r="C959" s="87"/>
      <c r="D959" s="8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70"/>
    </row>
    <row r="960" spans="1:17" s="16" customFormat="1" x14ac:dyDescent="0.25">
      <c r="A960" s="86"/>
      <c r="B960" s="87"/>
      <c r="C960" s="87"/>
      <c r="D960" s="8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70"/>
    </row>
    <row r="961" spans="1:17" s="16" customFormat="1" x14ac:dyDescent="0.25">
      <c r="A961" s="86"/>
      <c r="B961" s="87"/>
      <c r="C961" s="87"/>
      <c r="D961" s="8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70"/>
    </row>
    <row r="962" spans="1:17" s="16" customFormat="1" x14ac:dyDescent="0.25">
      <c r="A962" s="86"/>
      <c r="B962" s="87"/>
      <c r="C962" s="87"/>
      <c r="D962" s="8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70"/>
    </row>
    <row r="963" spans="1:17" s="16" customFormat="1" x14ac:dyDescent="0.25">
      <c r="A963" s="86"/>
      <c r="B963" s="87"/>
      <c r="C963" s="87"/>
      <c r="D963" s="8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70"/>
    </row>
    <row r="964" spans="1:17" s="16" customFormat="1" x14ac:dyDescent="0.25">
      <c r="A964" s="86"/>
      <c r="B964" s="87"/>
      <c r="C964" s="87"/>
      <c r="D964" s="8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70"/>
    </row>
    <row r="965" spans="1:17" s="16" customFormat="1" x14ac:dyDescent="0.25">
      <c r="A965" s="86"/>
      <c r="B965" s="87"/>
      <c r="C965" s="87"/>
      <c r="D965" s="8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70"/>
    </row>
    <row r="966" spans="1:17" s="16" customFormat="1" x14ac:dyDescent="0.25">
      <c r="A966" s="86"/>
      <c r="B966" s="87"/>
      <c r="C966" s="87"/>
      <c r="D966" s="8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70"/>
    </row>
    <row r="967" spans="1:17" s="16" customFormat="1" x14ac:dyDescent="0.25">
      <c r="A967" s="86"/>
      <c r="B967" s="87"/>
      <c r="C967" s="87"/>
      <c r="D967" s="8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70"/>
    </row>
    <row r="968" spans="1:17" s="16" customFormat="1" x14ac:dyDescent="0.25">
      <c r="A968" s="86"/>
      <c r="B968" s="87"/>
      <c r="C968" s="87"/>
      <c r="D968" s="8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70"/>
    </row>
    <row r="969" spans="1:17" s="16" customFormat="1" x14ac:dyDescent="0.25">
      <c r="A969" s="86"/>
      <c r="B969" s="87"/>
      <c r="C969" s="87"/>
      <c r="D969" s="8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70"/>
    </row>
    <row r="970" spans="1:17" s="16" customFormat="1" x14ac:dyDescent="0.25">
      <c r="A970" s="86"/>
      <c r="B970" s="87"/>
      <c r="C970" s="87"/>
      <c r="D970" s="8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70"/>
    </row>
    <row r="971" spans="1:17" s="16" customFormat="1" x14ac:dyDescent="0.25">
      <c r="A971" s="86"/>
      <c r="B971" s="87"/>
      <c r="C971" s="87"/>
      <c r="D971" s="8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70"/>
    </row>
    <row r="972" spans="1:17" s="16" customFormat="1" x14ac:dyDescent="0.25">
      <c r="A972" s="86"/>
      <c r="B972" s="87"/>
      <c r="C972" s="87"/>
      <c r="D972" s="8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70"/>
    </row>
    <row r="973" spans="1:17" s="16" customFormat="1" x14ac:dyDescent="0.25">
      <c r="A973" s="86"/>
      <c r="B973" s="87"/>
      <c r="C973" s="87"/>
      <c r="D973" s="8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70"/>
    </row>
    <row r="974" spans="1:17" s="16" customFormat="1" x14ac:dyDescent="0.25">
      <c r="A974" s="86"/>
      <c r="B974" s="87"/>
      <c r="C974" s="87"/>
      <c r="D974" s="8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70"/>
    </row>
    <row r="975" spans="1:17" s="16" customFormat="1" x14ac:dyDescent="0.25">
      <c r="A975" s="86"/>
      <c r="B975" s="87"/>
      <c r="C975" s="87"/>
      <c r="D975" s="8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70"/>
    </row>
    <row r="976" spans="1:17" s="16" customFormat="1" x14ac:dyDescent="0.25">
      <c r="A976" s="86"/>
      <c r="B976" s="87"/>
      <c r="C976" s="87"/>
      <c r="D976" s="8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70"/>
    </row>
    <row r="977" spans="1:17" s="16" customFormat="1" x14ac:dyDescent="0.25">
      <c r="A977" s="86"/>
      <c r="B977" s="87"/>
      <c r="C977" s="87"/>
      <c r="D977" s="8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70"/>
    </row>
    <row r="978" spans="1:17" s="16" customFormat="1" x14ac:dyDescent="0.25">
      <c r="A978" s="86"/>
      <c r="B978" s="87"/>
      <c r="C978" s="87"/>
      <c r="D978" s="8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70"/>
    </row>
    <row r="979" spans="1:17" s="16" customFormat="1" x14ac:dyDescent="0.25">
      <c r="A979" s="86"/>
      <c r="B979" s="87"/>
      <c r="C979" s="87"/>
      <c r="D979" s="8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70"/>
    </row>
    <row r="980" spans="1:17" s="16" customFormat="1" x14ac:dyDescent="0.25">
      <c r="A980" s="86"/>
      <c r="B980" s="87"/>
      <c r="C980" s="87"/>
      <c r="D980" s="8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70"/>
    </row>
    <row r="981" spans="1:17" s="16" customFormat="1" x14ac:dyDescent="0.25">
      <c r="A981" s="86"/>
      <c r="B981" s="87"/>
      <c r="C981" s="87"/>
      <c r="D981" s="8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70"/>
    </row>
    <row r="982" spans="1:17" s="16" customFormat="1" x14ac:dyDescent="0.25">
      <c r="A982" s="86"/>
      <c r="B982" s="87"/>
      <c r="C982" s="87"/>
      <c r="D982" s="8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70"/>
    </row>
    <row r="983" spans="1:17" s="16" customFormat="1" x14ac:dyDescent="0.25">
      <c r="A983" s="86"/>
      <c r="B983" s="87"/>
      <c r="C983" s="87"/>
      <c r="D983" s="8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70"/>
    </row>
    <row r="984" spans="1:17" s="16" customFormat="1" x14ac:dyDescent="0.25">
      <c r="A984" s="86"/>
      <c r="B984" s="87"/>
      <c r="C984" s="87"/>
      <c r="D984" s="8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70"/>
    </row>
    <row r="985" spans="1:17" s="16" customFormat="1" x14ac:dyDescent="0.25">
      <c r="A985" s="86"/>
      <c r="B985" s="87"/>
      <c r="C985" s="87"/>
      <c r="D985" s="8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70"/>
    </row>
    <row r="986" spans="1:17" s="16" customFormat="1" x14ac:dyDescent="0.25">
      <c r="A986" s="86"/>
      <c r="B986" s="87"/>
      <c r="C986" s="87"/>
      <c r="D986" s="8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70"/>
    </row>
    <row r="987" spans="1:17" s="16" customFormat="1" x14ac:dyDescent="0.25">
      <c r="A987" s="86"/>
      <c r="B987" s="87"/>
      <c r="C987" s="87"/>
      <c r="D987" s="8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70"/>
    </row>
    <row r="988" spans="1:17" s="16" customFormat="1" x14ac:dyDescent="0.25">
      <c r="A988" s="86"/>
      <c r="B988" s="87"/>
      <c r="C988" s="87"/>
      <c r="D988" s="8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70"/>
    </row>
    <row r="989" spans="1:17" s="16" customFormat="1" x14ac:dyDescent="0.25">
      <c r="A989" s="86"/>
      <c r="B989" s="87"/>
      <c r="C989" s="87"/>
      <c r="D989" s="8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70"/>
    </row>
    <row r="990" spans="1:17" s="16" customFormat="1" x14ac:dyDescent="0.25">
      <c r="A990" s="86"/>
      <c r="B990" s="87"/>
      <c r="C990" s="87"/>
      <c r="D990" s="8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70"/>
    </row>
    <row r="991" spans="1:17" s="16" customFormat="1" x14ac:dyDescent="0.25">
      <c r="A991" s="86"/>
      <c r="B991" s="87"/>
      <c r="C991" s="87"/>
      <c r="D991" s="8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70"/>
    </row>
    <row r="992" spans="1:17" s="16" customFormat="1" x14ac:dyDescent="0.25">
      <c r="A992" s="86"/>
      <c r="B992" s="87"/>
      <c r="C992" s="87"/>
      <c r="D992" s="8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70"/>
    </row>
    <row r="993" spans="1:17" s="16" customFormat="1" x14ac:dyDescent="0.25">
      <c r="A993" s="86"/>
      <c r="B993" s="87"/>
      <c r="C993" s="87"/>
      <c r="D993" s="8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70"/>
    </row>
    <row r="994" spans="1:17" s="16" customFormat="1" x14ac:dyDescent="0.25">
      <c r="A994" s="86"/>
      <c r="B994" s="87"/>
      <c r="C994" s="87"/>
      <c r="D994" s="8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70"/>
    </row>
    <row r="995" spans="1:17" s="16" customFormat="1" x14ac:dyDescent="0.25">
      <c r="A995" s="86"/>
      <c r="B995" s="87"/>
      <c r="C995" s="87"/>
      <c r="D995" s="88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70"/>
    </row>
    <row r="996" spans="1:17" s="16" customFormat="1" x14ac:dyDescent="0.25">
      <c r="A996" s="86"/>
      <c r="B996" s="87"/>
      <c r="C996" s="87"/>
      <c r="D996" s="88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70"/>
    </row>
    <row r="997" spans="1:17" s="16" customFormat="1" x14ac:dyDescent="0.25">
      <c r="A997" s="86"/>
      <c r="B997" s="87"/>
      <c r="C997" s="87"/>
      <c r="D997" s="88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70"/>
    </row>
    <row r="998" spans="1:17" s="16" customFormat="1" x14ac:dyDescent="0.25">
      <c r="A998" s="86"/>
      <c r="B998" s="87"/>
      <c r="C998" s="87"/>
      <c r="D998" s="88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70"/>
    </row>
    <row r="999" spans="1:17" s="16" customFormat="1" x14ac:dyDescent="0.25">
      <c r="A999" s="86"/>
      <c r="B999" s="87"/>
      <c r="C999" s="87"/>
      <c r="D999" s="88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70"/>
    </row>
    <row r="1000" spans="1:17" s="16" customFormat="1" x14ac:dyDescent="0.25">
      <c r="A1000" s="86"/>
      <c r="B1000" s="87"/>
      <c r="C1000" s="87"/>
      <c r="D1000" s="88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70"/>
    </row>
    <row r="1001" spans="1:17" s="16" customFormat="1" x14ac:dyDescent="0.25">
      <c r="A1001" s="86"/>
      <c r="B1001" s="87"/>
      <c r="C1001" s="87"/>
      <c r="D1001" s="88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70"/>
    </row>
    <row r="1002" spans="1:17" s="16" customFormat="1" x14ac:dyDescent="0.25">
      <c r="A1002" s="86"/>
      <c r="B1002" s="87"/>
      <c r="C1002" s="87"/>
      <c r="D1002" s="88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70"/>
    </row>
    <row r="1003" spans="1:17" s="16" customFormat="1" x14ac:dyDescent="0.25">
      <c r="A1003" s="86"/>
      <c r="B1003" s="87"/>
      <c r="C1003" s="87"/>
      <c r="D1003" s="88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70"/>
    </row>
    <row r="1004" spans="1:17" s="16" customFormat="1" x14ac:dyDescent="0.25">
      <c r="A1004" s="86"/>
      <c r="B1004" s="87"/>
      <c r="C1004" s="87"/>
      <c r="D1004" s="88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70"/>
    </row>
    <row r="1005" spans="1:17" s="16" customFormat="1" x14ac:dyDescent="0.25">
      <c r="A1005" s="86"/>
      <c r="B1005" s="87"/>
      <c r="C1005" s="87"/>
      <c r="D1005" s="88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70"/>
    </row>
    <row r="1006" spans="1:17" s="16" customFormat="1" x14ac:dyDescent="0.25">
      <c r="A1006" s="86"/>
      <c r="B1006" s="87"/>
      <c r="C1006" s="87"/>
      <c r="D1006" s="88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70"/>
    </row>
    <row r="1007" spans="1:17" s="16" customFormat="1" x14ac:dyDescent="0.25">
      <c r="A1007" s="86"/>
      <c r="B1007" s="87"/>
      <c r="C1007" s="87"/>
      <c r="D1007" s="88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70"/>
    </row>
    <row r="1008" spans="1:17" s="16" customFormat="1" x14ac:dyDescent="0.25">
      <c r="A1008" s="86"/>
      <c r="B1008" s="87"/>
      <c r="C1008" s="87"/>
      <c r="D1008" s="88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70"/>
    </row>
    <row r="1009" spans="1:17" s="16" customFormat="1" x14ac:dyDescent="0.25">
      <c r="A1009" s="86"/>
      <c r="B1009" s="87"/>
      <c r="C1009" s="87"/>
      <c r="D1009" s="88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70"/>
    </row>
    <row r="1010" spans="1:17" s="16" customFormat="1" x14ac:dyDescent="0.25">
      <c r="A1010" s="86"/>
      <c r="B1010" s="87"/>
      <c r="C1010" s="87"/>
      <c r="D1010" s="88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70"/>
    </row>
    <row r="1011" spans="1:17" s="16" customFormat="1" x14ac:dyDescent="0.25">
      <c r="A1011" s="86"/>
      <c r="B1011" s="87"/>
      <c r="C1011" s="87"/>
      <c r="D1011" s="88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70"/>
    </row>
    <row r="1012" spans="1:17" s="16" customFormat="1" x14ac:dyDescent="0.25">
      <c r="A1012" s="86"/>
      <c r="B1012" s="87"/>
      <c r="C1012" s="87"/>
      <c r="D1012" s="88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70"/>
    </row>
    <row r="1013" spans="1:17" s="16" customFormat="1" x14ac:dyDescent="0.25">
      <c r="A1013" s="86"/>
      <c r="B1013" s="87"/>
      <c r="C1013" s="87"/>
      <c r="D1013" s="88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70"/>
    </row>
    <row r="1014" spans="1:17" s="16" customFormat="1" x14ac:dyDescent="0.25">
      <c r="A1014" s="86"/>
      <c r="B1014" s="87"/>
      <c r="C1014" s="87"/>
      <c r="D1014" s="88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70"/>
    </row>
    <row r="1015" spans="1:17" s="16" customFormat="1" x14ac:dyDescent="0.25">
      <c r="A1015" s="86"/>
      <c r="B1015" s="87"/>
      <c r="C1015" s="87"/>
      <c r="D1015" s="88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70"/>
    </row>
    <row r="1016" spans="1:17" s="16" customFormat="1" x14ac:dyDescent="0.25">
      <c r="A1016" s="86"/>
      <c r="B1016" s="87"/>
      <c r="C1016" s="87"/>
      <c r="D1016" s="88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70"/>
    </row>
    <row r="1017" spans="1:17" s="16" customFormat="1" x14ac:dyDescent="0.25">
      <c r="A1017" s="86"/>
      <c r="B1017" s="87"/>
      <c r="C1017" s="87"/>
      <c r="D1017" s="88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70"/>
    </row>
    <row r="1018" spans="1:17" s="16" customFormat="1" x14ac:dyDescent="0.25">
      <c r="A1018" s="86"/>
      <c r="B1018" s="87"/>
      <c r="C1018" s="87"/>
      <c r="D1018" s="88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70"/>
    </row>
    <row r="1019" spans="1:17" s="16" customFormat="1" x14ac:dyDescent="0.25">
      <c r="A1019" s="86"/>
      <c r="B1019" s="87"/>
      <c r="C1019" s="87"/>
      <c r="D1019" s="88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70"/>
    </row>
    <row r="1020" spans="1:17" s="16" customFormat="1" x14ac:dyDescent="0.25">
      <c r="A1020" s="86"/>
      <c r="B1020" s="87"/>
      <c r="C1020" s="87"/>
      <c r="D1020" s="88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70"/>
    </row>
    <row r="1021" spans="1:17" s="16" customFormat="1" x14ac:dyDescent="0.25">
      <c r="A1021" s="86"/>
      <c r="B1021" s="87"/>
      <c r="C1021" s="87"/>
      <c r="D1021" s="88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70"/>
    </row>
    <row r="1022" spans="1:17" s="16" customFormat="1" x14ac:dyDescent="0.25">
      <c r="A1022" s="86"/>
      <c r="B1022" s="87"/>
      <c r="C1022" s="87"/>
      <c r="D1022" s="88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70"/>
    </row>
    <row r="1023" spans="1:17" s="16" customFormat="1" x14ac:dyDescent="0.25">
      <c r="A1023" s="86"/>
      <c r="B1023" s="87"/>
      <c r="C1023" s="87"/>
      <c r="D1023" s="88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70"/>
    </row>
    <row r="1024" spans="1:17" s="16" customFormat="1" x14ac:dyDescent="0.25">
      <c r="A1024" s="86"/>
      <c r="B1024" s="87"/>
      <c r="C1024" s="87"/>
      <c r="D1024" s="88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70"/>
    </row>
    <row r="1025" spans="1:17" s="16" customFormat="1" x14ac:dyDescent="0.25">
      <c r="A1025" s="86"/>
      <c r="B1025" s="87"/>
      <c r="C1025" s="87"/>
      <c r="D1025" s="88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70"/>
    </row>
    <row r="1026" spans="1:17" s="16" customFormat="1" x14ac:dyDescent="0.25">
      <c r="A1026" s="86"/>
      <c r="B1026" s="87"/>
      <c r="C1026" s="87"/>
      <c r="D1026" s="88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70"/>
    </row>
    <row r="1027" spans="1:17" s="16" customFormat="1" x14ac:dyDescent="0.25">
      <c r="A1027" s="86"/>
      <c r="B1027" s="87"/>
      <c r="C1027" s="87"/>
      <c r="D1027" s="88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70"/>
    </row>
    <row r="1028" spans="1:17" s="16" customFormat="1" x14ac:dyDescent="0.25">
      <c r="A1028" s="86"/>
      <c r="B1028" s="87"/>
      <c r="C1028" s="87"/>
      <c r="D1028" s="88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70"/>
    </row>
    <row r="1029" spans="1:17" s="16" customFormat="1" x14ac:dyDescent="0.25">
      <c r="A1029" s="86"/>
      <c r="B1029" s="87"/>
      <c r="C1029" s="87"/>
      <c r="D1029" s="88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70"/>
    </row>
    <row r="1030" spans="1:17" s="16" customFormat="1" x14ac:dyDescent="0.25">
      <c r="A1030" s="86"/>
      <c r="B1030" s="87"/>
      <c r="C1030" s="87"/>
      <c r="D1030" s="88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70"/>
    </row>
    <row r="1031" spans="1:17" s="16" customFormat="1" x14ac:dyDescent="0.25">
      <c r="A1031" s="86"/>
      <c r="B1031" s="87"/>
      <c r="C1031" s="87"/>
      <c r="D1031" s="88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70"/>
    </row>
    <row r="1032" spans="1:17" s="16" customFormat="1" x14ac:dyDescent="0.25">
      <c r="A1032" s="86"/>
      <c r="B1032" s="87"/>
      <c r="C1032" s="87"/>
      <c r="D1032" s="88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70"/>
    </row>
    <row r="1033" spans="1:17" s="16" customFormat="1" x14ac:dyDescent="0.25">
      <c r="A1033" s="86"/>
      <c r="B1033" s="87"/>
      <c r="C1033" s="87"/>
      <c r="D1033" s="88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70"/>
    </row>
    <row r="1034" spans="1:17" s="16" customFormat="1" x14ac:dyDescent="0.25">
      <c r="A1034" s="86"/>
      <c r="B1034" s="87"/>
      <c r="C1034" s="87"/>
      <c r="D1034" s="88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70"/>
    </row>
    <row r="1035" spans="1:17" s="16" customFormat="1" x14ac:dyDescent="0.25">
      <c r="A1035" s="86"/>
      <c r="B1035" s="87"/>
      <c r="C1035" s="87"/>
      <c r="D1035" s="88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70"/>
    </row>
    <row r="1036" spans="1:17" s="16" customFormat="1" x14ac:dyDescent="0.25">
      <c r="A1036" s="86"/>
      <c r="B1036" s="87"/>
      <c r="C1036" s="87"/>
      <c r="D1036" s="88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70"/>
    </row>
    <row r="1037" spans="1:17" s="16" customFormat="1" x14ac:dyDescent="0.25">
      <c r="A1037" s="86"/>
      <c r="B1037" s="87"/>
      <c r="C1037" s="87"/>
      <c r="D1037" s="88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70"/>
    </row>
    <row r="1038" spans="1:17" s="16" customFormat="1" x14ac:dyDescent="0.25">
      <c r="A1038" s="86"/>
      <c r="B1038" s="87"/>
      <c r="C1038" s="87"/>
      <c r="D1038" s="88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70"/>
    </row>
    <row r="1039" spans="1:17" s="16" customFormat="1" x14ac:dyDescent="0.25">
      <c r="A1039" s="86"/>
      <c r="B1039" s="87"/>
      <c r="C1039" s="87"/>
      <c r="D1039" s="88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70"/>
    </row>
    <row r="1040" spans="1:17" s="16" customFormat="1" x14ac:dyDescent="0.25">
      <c r="A1040" s="86"/>
      <c r="B1040" s="87"/>
      <c r="C1040" s="87"/>
      <c r="D1040" s="88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70"/>
    </row>
    <row r="1041" spans="1:17" s="16" customFormat="1" x14ac:dyDescent="0.25">
      <c r="A1041" s="86"/>
      <c r="B1041" s="87"/>
      <c r="C1041" s="87"/>
      <c r="D1041" s="88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70"/>
    </row>
    <row r="1042" spans="1:17" s="16" customFormat="1" x14ac:dyDescent="0.25">
      <c r="A1042" s="86"/>
      <c r="B1042" s="87"/>
      <c r="C1042" s="87"/>
      <c r="D1042" s="88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70"/>
    </row>
    <row r="1043" spans="1:17" s="16" customFormat="1" x14ac:dyDescent="0.25">
      <c r="A1043" s="86"/>
      <c r="B1043" s="87"/>
      <c r="C1043" s="87"/>
      <c r="D1043" s="88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70"/>
    </row>
    <row r="1044" spans="1:17" s="16" customFormat="1" x14ac:dyDescent="0.25">
      <c r="A1044" s="86"/>
      <c r="B1044" s="87"/>
      <c r="C1044" s="87"/>
      <c r="D1044" s="88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70"/>
    </row>
    <row r="1045" spans="1:17" s="16" customFormat="1" x14ac:dyDescent="0.25">
      <c r="A1045" s="86"/>
      <c r="B1045" s="87"/>
      <c r="C1045" s="87"/>
      <c r="D1045" s="88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70"/>
    </row>
    <row r="1046" spans="1:17" s="16" customFormat="1" x14ac:dyDescent="0.25">
      <c r="A1046" s="86"/>
      <c r="B1046" s="87"/>
      <c r="C1046" s="87"/>
      <c r="D1046" s="88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70"/>
    </row>
    <row r="1047" spans="1:17" s="16" customFormat="1" x14ac:dyDescent="0.25">
      <c r="A1047" s="86"/>
      <c r="B1047" s="87"/>
      <c r="C1047" s="87"/>
      <c r="D1047" s="88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70"/>
    </row>
    <row r="1048" spans="1:17" s="16" customFormat="1" x14ac:dyDescent="0.25">
      <c r="A1048" s="86"/>
      <c r="B1048" s="87"/>
      <c r="C1048" s="87"/>
      <c r="D1048" s="88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70"/>
    </row>
    <row r="1049" spans="1:17" s="16" customFormat="1" x14ac:dyDescent="0.25">
      <c r="A1049" s="86"/>
      <c r="B1049" s="87"/>
      <c r="C1049" s="87"/>
      <c r="D1049" s="88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70"/>
    </row>
    <row r="1050" spans="1:17" s="16" customFormat="1" x14ac:dyDescent="0.25">
      <c r="A1050" s="86"/>
      <c r="B1050" s="87"/>
      <c r="C1050" s="87"/>
      <c r="D1050" s="88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70"/>
    </row>
    <row r="1051" spans="1:17" s="16" customFormat="1" x14ac:dyDescent="0.25">
      <c r="A1051" s="86"/>
      <c r="B1051" s="87"/>
      <c r="C1051" s="87"/>
      <c r="D1051" s="88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70"/>
    </row>
    <row r="1052" spans="1:17" s="16" customFormat="1" x14ac:dyDescent="0.25">
      <c r="A1052" s="86"/>
      <c r="B1052" s="87"/>
      <c r="C1052" s="87"/>
      <c r="D1052" s="88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70"/>
    </row>
    <row r="1053" spans="1:17" s="16" customFormat="1" x14ac:dyDescent="0.25">
      <c r="A1053" s="86"/>
      <c r="B1053" s="87"/>
      <c r="C1053" s="87"/>
      <c r="D1053" s="88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70"/>
    </row>
    <row r="1054" spans="1:17" s="16" customFormat="1" x14ac:dyDescent="0.25">
      <c r="A1054" s="86"/>
      <c r="B1054" s="87"/>
      <c r="C1054" s="87"/>
      <c r="D1054" s="88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70"/>
    </row>
    <row r="1055" spans="1:17" s="16" customFormat="1" x14ac:dyDescent="0.25">
      <c r="A1055" s="86"/>
      <c r="B1055" s="87"/>
      <c r="C1055" s="87"/>
      <c r="D1055" s="88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70"/>
    </row>
    <row r="1056" spans="1:17" s="16" customFormat="1" x14ac:dyDescent="0.25">
      <c r="A1056" s="86"/>
      <c r="B1056" s="87"/>
      <c r="C1056" s="87"/>
      <c r="D1056" s="88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70"/>
    </row>
    <row r="1057" spans="1:17" s="16" customFormat="1" x14ac:dyDescent="0.25">
      <c r="A1057" s="86"/>
      <c r="B1057" s="87"/>
      <c r="C1057" s="87"/>
      <c r="D1057" s="88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70"/>
    </row>
    <row r="1058" spans="1:17" s="16" customFormat="1" x14ac:dyDescent="0.25">
      <c r="A1058" s="86"/>
      <c r="B1058" s="87"/>
      <c r="C1058" s="87"/>
      <c r="D1058" s="88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70"/>
    </row>
    <row r="1059" spans="1:17" s="16" customFormat="1" x14ac:dyDescent="0.25">
      <c r="A1059" s="86"/>
      <c r="B1059" s="87"/>
      <c r="C1059" s="87"/>
      <c r="D1059" s="88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70"/>
    </row>
    <row r="1060" spans="1:17" s="16" customFormat="1" x14ac:dyDescent="0.25">
      <c r="A1060" s="86"/>
      <c r="B1060" s="87"/>
      <c r="C1060" s="87"/>
      <c r="D1060" s="88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70"/>
    </row>
    <row r="1061" spans="1:17" s="16" customFormat="1" x14ac:dyDescent="0.25">
      <c r="A1061" s="86"/>
      <c r="B1061" s="87"/>
      <c r="C1061" s="87"/>
      <c r="D1061" s="88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70"/>
    </row>
    <row r="1062" spans="1:17" s="16" customFormat="1" x14ac:dyDescent="0.25">
      <c r="A1062" s="86"/>
      <c r="B1062" s="87"/>
      <c r="C1062" s="87"/>
      <c r="D1062" s="88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70"/>
    </row>
    <row r="1063" spans="1:17" s="16" customFormat="1" x14ac:dyDescent="0.25">
      <c r="A1063" s="86"/>
      <c r="B1063" s="87"/>
      <c r="C1063" s="87"/>
      <c r="D1063" s="88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70"/>
    </row>
    <row r="1064" spans="1:17" s="16" customFormat="1" x14ac:dyDescent="0.25">
      <c r="A1064" s="86"/>
      <c r="B1064" s="87"/>
      <c r="C1064" s="87"/>
      <c r="D1064" s="88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70"/>
    </row>
    <row r="1065" spans="1:17" s="16" customFormat="1" x14ac:dyDescent="0.25">
      <c r="A1065" s="86"/>
      <c r="B1065" s="87"/>
      <c r="C1065" s="87"/>
      <c r="D1065" s="88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70"/>
    </row>
    <row r="1066" spans="1:17" s="16" customFormat="1" x14ac:dyDescent="0.25">
      <c r="A1066" s="86"/>
      <c r="B1066" s="87"/>
      <c r="C1066" s="87"/>
      <c r="D1066" s="88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70"/>
    </row>
    <row r="1067" spans="1:17" s="16" customFormat="1" x14ac:dyDescent="0.25">
      <c r="A1067" s="86"/>
      <c r="B1067" s="87"/>
      <c r="C1067" s="87"/>
      <c r="D1067" s="88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70"/>
    </row>
    <row r="1068" spans="1:17" s="16" customFormat="1" x14ac:dyDescent="0.25">
      <c r="A1068" s="86"/>
      <c r="B1068" s="87"/>
      <c r="C1068" s="87"/>
      <c r="D1068" s="88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70"/>
    </row>
    <row r="1069" spans="1:17" s="16" customFormat="1" x14ac:dyDescent="0.25">
      <c r="A1069" s="86"/>
      <c r="B1069" s="87"/>
      <c r="C1069" s="87"/>
      <c r="D1069" s="88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70"/>
    </row>
    <row r="1070" spans="1:17" s="16" customFormat="1" x14ac:dyDescent="0.25">
      <c r="A1070" s="86"/>
      <c r="B1070" s="87"/>
      <c r="C1070" s="87"/>
      <c r="D1070" s="88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70"/>
    </row>
    <row r="1071" spans="1:17" s="16" customFormat="1" x14ac:dyDescent="0.25">
      <c r="A1071" s="86"/>
      <c r="B1071" s="87"/>
      <c r="C1071" s="87"/>
      <c r="D1071" s="88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70"/>
    </row>
    <row r="1072" spans="1:17" s="16" customFormat="1" x14ac:dyDescent="0.25">
      <c r="A1072" s="86"/>
      <c r="B1072" s="87"/>
      <c r="C1072" s="87"/>
      <c r="D1072" s="88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70"/>
    </row>
    <row r="1073" spans="1:17" s="16" customFormat="1" x14ac:dyDescent="0.25">
      <c r="A1073" s="86"/>
      <c r="B1073" s="87"/>
      <c r="C1073" s="87"/>
      <c r="D1073" s="88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70"/>
    </row>
    <row r="1074" spans="1:17" s="16" customFormat="1" x14ac:dyDescent="0.25">
      <c r="A1074" s="86"/>
      <c r="B1074" s="87"/>
      <c r="C1074" s="87"/>
      <c r="D1074" s="88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70"/>
    </row>
    <row r="1075" spans="1:17" s="16" customFormat="1" x14ac:dyDescent="0.25">
      <c r="A1075" s="86"/>
      <c r="B1075" s="87"/>
      <c r="C1075" s="87"/>
      <c r="D1075" s="88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70"/>
    </row>
    <row r="1076" spans="1:17" s="16" customFormat="1" x14ac:dyDescent="0.25">
      <c r="A1076" s="86"/>
      <c r="B1076" s="87"/>
      <c r="C1076" s="87"/>
      <c r="D1076" s="88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70"/>
    </row>
    <row r="1077" spans="1:17" s="16" customFormat="1" x14ac:dyDescent="0.25">
      <c r="A1077" s="86"/>
      <c r="B1077" s="87"/>
      <c r="C1077" s="87"/>
      <c r="D1077" s="88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70"/>
    </row>
    <row r="1078" spans="1:17" s="16" customFormat="1" x14ac:dyDescent="0.25">
      <c r="A1078" s="86"/>
      <c r="B1078" s="87"/>
      <c r="C1078" s="87"/>
      <c r="D1078" s="88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70"/>
    </row>
    <row r="1079" spans="1:17" s="16" customFormat="1" x14ac:dyDescent="0.25">
      <c r="A1079" s="86"/>
      <c r="B1079" s="87"/>
      <c r="C1079" s="87"/>
      <c r="D1079" s="88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70"/>
    </row>
    <row r="1080" spans="1:17" s="16" customFormat="1" x14ac:dyDescent="0.25">
      <c r="A1080" s="86"/>
      <c r="B1080" s="87"/>
      <c r="C1080" s="87"/>
      <c r="D1080" s="88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70"/>
    </row>
    <row r="1081" spans="1:17" s="16" customFormat="1" x14ac:dyDescent="0.25">
      <c r="A1081" s="86"/>
      <c r="B1081" s="87"/>
      <c r="C1081" s="87"/>
      <c r="D1081" s="88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70"/>
    </row>
    <row r="1082" spans="1:17" s="16" customFormat="1" x14ac:dyDescent="0.25">
      <c r="A1082" s="86"/>
      <c r="B1082" s="87"/>
      <c r="C1082" s="87"/>
      <c r="D1082" s="88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70"/>
    </row>
    <row r="1083" spans="1:17" s="16" customFormat="1" x14ac:dyDescent="0.25">
      <c r="A1083" s="86"/>
      <c r="B1083" s="87"/>
      <c r="C1083" s="87"/>
      <c r="D1083" s="88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70"/>
    </row>
    <row r="1084" spans="1:17" s="16" customFormat="1" x14ac:dyDescent="0.25">
      <c r="A1084" s="86"/>
      <c r="B1084" s="87"/>
      <c r="C1084" s="87"/>
      <c r="D1084" s="88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70"/>
    </row>
    <row r="1085" spans="1:17" s="16" customFormat="1" x14ac:dyDescent="0.25">
      <c r="A1085" s="86"/>
      <c r="B1085" s="87"/>
      <c r="C1085" s="87"/>
      <c r="D1085" s="88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70"/>
    </row>
    <row r="1086" spans="1:17" s="16" customFormat="1" x14ac:dyDescent="0.25">
      <c r="A1086" s="86"/>
      <c r="B1086" s="87"/>
      <c r="C1086" s="87"/>
      <c r="D1086" s="88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70"/>
    </row>
    <row r="1087" spans="1:17" s="16" customFormat="1" x14ac:dyDescent="0.25">
      <c r="A1087" s="86"/>
      <c r="B1087" s="87"/>
      <c r="C1087" s="87"/>
      <c r="D1087" s="88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70"/>
    </row>
    <row r="1088" spans="1:17" s="16" customFormat="1" x14ac:dyDescent="0.25">
      <c r="A1088" s="86"/>
      <c r="B1088" s="87"/>
      <c r="C1088" s="87"/>
      <c r="D1088" s="88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70"/>
    </row>
    <row r="1089" spans="1:17" s="16" customFormat="1" x14ac:dyDescent="0.25">
      <c r="A1089" s="86"/>
      <c r="B1089" s="87"/>
      <c r="C1089" s="87"/>
      <c r="D1089" s="88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70"/>
    </row>
    <row r="1090" spans="1:17" s="16" customFormat="1" x14ac:dyDescent="0.25">
      <c r="A1090" s="86"/>
      <c r="B1090" s="87"/>
      <c r="C1090" s="87"/>
      <c r="D1090" s="88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70"/>
    </row>
    <row r="1091" spans="1:17" s="16" customFormat="1" x14ac:dyDescent="0.25">
      <c r="A1091" s="86"/>
      <c r="B1091" s="87"/>
      <c r="C1091" s="87"/>
      <c r="D1091" s="88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70"/>
    </row>
    <row r="1092" spans="1:17" s="16" customFormat="1" x14ac:dyDescent="0.25">
      <c r="A1092" s="86"/>
      <c r="B1092" s="87"/>
      <c r="C1092" s="87"/>
      <c r="D1092" s="88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70"/>
    </row>
    <row r="1093" spans="1:17" s="16" customFormat="1" x14ac:dyDescent="0.25">
      <c r="A1093" s="86"/>
      <c r="B1093" s="87"/>
      <c r="C1093" s="87"/>
      <c r="D1093" s="88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70"/>
    </row>
    <row r="1094" spans="1:17" s="16" customFormat="1" x14ac:dyDescent="0.25">
      <c r="A1094" s="86"/>
      <c r="B1094" s="87"/>
      <c r="C1094" s="87"/>
      <c r="D1094" s="88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70"/>
    </row>
    <row r="1095" spans="1:17" s="16" customFormat="1" x14ac:dyDescent="0.25">
      <c r="A1095" s="86"/>
      <c r="B1095" s="87"/>
      <c r="C1095" s="87"/>
      <c r="D1095" s="88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70"/>
    </row>
    <row r="1096" spans="1:17" s="16" customFormat="1" x14ac:dyDescent="0.25">
      <c r="A1096" s="86"/>
      <c r="B1096" s="87"/>
      <c r="C1096" s="87"/>
      <c r="D1096" s="88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70"/>
    </row>
    <row r="1097" spans="1:17" s="16" customFormat="1" x14ac:dyDescent="0.25">
      <c r="A1097" s="86"/>
      <c r="B1097" s="87"/>
      <c r="C1097" s="87"/>
      <c r="D1097" s="88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70"/>
    </row>
    <row r="1098" spans="1:17" s="16" customFormat="1" x14ac:dyDescent="0.25">
      <c r="A1098" s="86"/>
      <c r="B1098" s="87"/>
      <c r="C1098" s="87"/>
      <c r="D1098" s="88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70"/>
    </row>
    <row r="1099" spans="1:17" s="16" customFormat="1" x14ac:dyDescent="0.25">
      <c r="A1099" s="86"/>
      <c r="B1099" s="87"/>
      <c r="C1099" s="87"/>
      <c r="D1099" s="88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70"/>
    </row>
    <row r="1100" spans="1:17" s="16" customFormat="1" x14ac:dyDescent="0.25">
      <c r="A1100" s="86"/>
      <c r="B1100" s="87"/>
      <c r="C1100" s="87"/>
      <c r="D1100" s="88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70"/>
    </row>
    <row r="1101" spans="1:17" s="16" customFormat="1" x14ac:dyDescent="0.25">
      <c r="A1101" s="86"/>
      <c r="B1101" s="87"/>
      <c r="C1101" s="87"/>
      <c r="D1101" s="88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70"/>
    </row>
    <row r="1102" spans="1:17" s="16" customFormat="1" x14ac:dyDescent="0.25">
      <c r="A1102" s="86"/>
      <c r="B1102" s="87"/>
      <c r="C1102" s="87"/>
      <c r="D1102" s="88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70"/>
    </row>
    <row r="1103" spans="1:17" s="16" customFormat="1" x14ac:dyDescent="0.25">
      <c r="A1103" s="86"/>
      <c r="B1103" s="87"/>
      <c r="C1103" s="87"/>
      <c r="D1103" s="88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70"/>
    </row>
    <row r="1104" spans="1:17" s="16" customFormat="1" x14ac:dyDescent="0.25">
      <c r="A1104" s="86"/>
      <c r="B1104" s="87"/>
      <c r="C1104" s="87"/>
      <c r="D1104" s="88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70"/>
    </row>
    <row r="1105" spans="1:17" s="16" customFormat="1" x14ac:dyDescent="0.25">
      <c r="A1105" s="86"/>
      <c r="B1105" s="87"/>
      <c r="C1105" s="87"/>
      <c r="D1105" s="88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70"/>
    </row>
    <row r="1106" spans="1:17" s="16" customFormat="1" x14ac:dyDescent="0.25">
      <c r="A1106" s="86"/>
      <c r="B1106" s="87"/>
      <c r="C1106" s="87"/>
      <c r="D1106" s="88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70"/>
    </row>
    <row r="1107" spans="1:17" s="16" customFormat="1" x14ac:dyDescent="0.25">
      <c r="A1107" s="86"/>
      <c r="B1107" s="87"/>
      <c r="C1107" s="87"/>
      <c r="D1107" s="88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70"/>
    </row>
    <row r="1108" spans="1:17" s="16" customFormat="1" x14ac:dyDescent="0.25">
      <c r="A1108" s="86"/>
      <c r="B1108" s="87"/>
      <c r="C1108" s="87"/>
      <c r="D1108" s="88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70"/>
    </row>
    <row r="1109" spans="1:17" s="16" customFormat="1" x14ac:dyDescent="0.25">
      <c r="A1109" s="86"/>
      <c r="B1109" s="87"/>
      <c r="C1109" s="87"/>
      <c r="D1109" s="88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70"/>
    </row>
    <row r="1110" spans="1:17" s="16" customFormat="1" x14ac:dyDescent="0.25">
      <c r="A1110" s="86"/>
      <c r="B1110" s="87"/>
      <c r="C1110" s="87"/>
      <c r="D1110" s="88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70"/>
    </row>
    <row r="1111" spans="1:17" s="16" customFormat="1" x14ac:dyDescent="0.25">
      <c r="A1111" s="86"/>
      <c r="B1111" s="87"/>
      <c r="C1111" s="87"/>
      <c r="D1111" s="88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70"/>
    </row>
    <row r="1112" spans="1:17" s="16" customFormat="1" x14ac:dyDescent="0.25">
      <c r="A1112" s="86"/>
      <c r="B1112" s="87"/>
      <c r="C1112" s="87"/>
      <c r="D1112" s="88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70"/>
    </row>
    <row r="1113" spans="1:17" s="16" customFormat="1" x14ac:dyDescent="0.25">
      <c r="A1113" s="86"/>
      <c r="B1113" s="87"/>
      <c r="C1113" s="87"/>
      <c r="D1113" s="88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70"/>
    </row>
    <row r="1114" spans="1:17" s="16" customFormat="1" x14ac:dyDescent="0.25">
      <c r="A1114" s="86"/>
      <c r="B1114" s="87"/>
      <c r="C1114" s="87"/>
      <c r="D1114" s="88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70"/>
    </row>
    <row r="1115" spans="1:17" s="16" customFormat="1" x14ac:dyDescent="0.25">
      <c r="A1115" s="86"/>
      <c r="B1115" s="87"/>
      <c r="C1115" s="87"/>
      <c r="D1115" s="88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70"/>
    </row>
    <row r="1116" spans="1:17" s="16" customFormat="1" x14ac:dyDescent="0.25">
      <c r="A1116" s="86"/>
      <c r="B1116" s="87"/>
      <c r="C1116" s="87"/>
      <c r="D1116" s="88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70"/>
    </row>
    <row r="1117" spans="1:17" s="16" customFormat="1" x14ac:dyDescent="0.25">
      <c r="A1117" s="86"/>
      <c r="B1117" s="87"/>
      <c r="C1117" s="87"/>
      <c r="D1117" s="88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70"/>
    </row>
    <row r="1118" spans="1:17" s="16" customFormat="1" x14ac:dyDescent="0.25">
      <c r="A1118" s="86"/>
      <c r="B1118" s="87"/>
      <c r="C1118" s="87"/>
      <c r="D1118" s="88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70"/>
    </row>
    <row r="1119" spans="1:17" s="16" customFormat="1" x14ac:dyDescent="0.25">
      <c r="A1119" s="86"/>
      <c r="B1119" s="87"/>
      <c r="C1119" s="87"/>
      <c r="D1119" s="88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70"/>
    </row>
    <row r="1120" spans="1:17" s="16" customFormat="1" x14ac:dyDescent="0.25">
      <c r="A1120" s="86"/>
      <c r="B1120" s="87"/>
      <c r="C1120" s="87"/>
      <c r="D1120" s="88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70"/>
    </row>
    <row r="1121" spans="1:17" s="16" customFormat="1" x14ac:dyDescent="0.25">
      <c r="A1121" s="86"/>
      <c r="B1121" s="87"/>
      <c r="C1121" s="87"/>
      <c r="D1121" s="88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70"/>
    </row>
    <row r="1122" spans="1:17" s="16" customFormat="1" x14ac:dyDescent="0.25">
      <c r="A1122" s="86"/>
      <c r="B1122" s="87"/>
      <c r="C1122" s="87"/>
      <c r="D1122" s="88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70"/>
    </row>
    <row r="1123" spans="1:17" s="16" customFormat="1" x14ac:dyDescent="0.25">
      <c r="A1123" s="86"/>
      <c r="B1123" s="87"/>
      <c r="C1123" s="87"/>
      <c r="D1123" s="88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70"/>
    </row>
    <row r="1124" spans="1:17" s="16" customFormat="1" x14ac:dyDescent="0.25">
      <c r="A1124" s="86"/>
      <c r="B1124" s="87"/>
      <c r="C1124" s="87"/>
      <c r="D1124" s="88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70"/>
    </row>
    <row r="1125" spans="1:17" s="16" customFormat="1" x14ac:dyDescent="0.25">
      <c r="A1125" s="86"/>
      <c r="B1125" s="87"/>
      <c r="C1125" s="87"/>
      <c r="D1125" s="88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70"/>
    </row>
    <row r="1126" spans="1:17" s="16" customFormat="1" x14ac:dyDescent="0.25">
      <c r="A1126" s="86"/>
      <c r="B1126" s="87"/>
      <c r="C1126" s="87"/>
      <c r="D1126" s="88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70"/>
    </row>
    <row r="1127" spans="1:17" s="16" customFormat="1" x14ac:dyDescent="0.25">
      <c r="A1127" s="86"/>
      <c r="B1127" s="87"/>
      <c r="C1127" s="87"/>
      <c r="D1127" s="88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70"/>
    </row>
    <row r="1128" spans="1:17" s="16" customFormat="1" x14ac:dyDescent="0.25">
      <c r="A1128" s="86"/>
      <c r="B1128" s="87"/>
      <c r="C1128" s="87"/>
      <c r="D1128" s="88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70"/>
    </row>
    <row r="1129" spans="1:17" s="16" customFormat="1" x14ac:dyDescent="0.25">
      <c r="A1129" s="86"/>
      <c r="B1129" s="87"/>
      <c r="C1129" s="87"/>
      <c r="D1129" s="88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70"/>
    </row>
    <row r="1130" spans="1:17" s="16" customFormat="1" x14ac:dyDescent="0.25">
      <c r="A1130" s="86"/>
      <c r="B1130" s="87"/>
      <c r="C1130" s="87"/>
      <c r="D1130" s="88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70"/>
    </row>
    <row r="1131" spans="1:17" s="16" customFormat="1" x14ac:dyDescent="0.25">
      <c r="A1131" s="86"/>
      <c r="B1131" s="87"/>
      <c r="C1131" s="87"/>
      <c r="D1131" s="88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70"/>
    </row>
    <row r="1132" spans="1:17" s="16" customFormat="1" x14ac:dyDescent="0.25">
      <c r="A1132" s="86"/>
      <c r="B1132" s="87"/>
      <c r="C1132" s="87"/>
      <c r="D1132" s="88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70"/>
    </row>
    <row r="1133" spans="1:17" s="16" customFormat="1" x14ac:dyDescent="0.25">
      <c r="A1133" s="86"/>
      <c r="B1133" s="87"/>
      <c r="C1133" s="87"/>
      <c r="D1133" s="88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70"/>
    </row>
    <row r="1134" spans="1:17" s="16" customFormat="1" x14ac:dyDescent="0.25">
      <c r="A1134" s="86"/>
      <c r="B1134" s="87"/>
      <c r="C1134" s="87"/>
      <c r="D1134" s="88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70"/>
    </row>
    <row r="1135" spans="1:17" s="16" customFormat="1" x14ac:dyDescent="0.25">
      <c r="A1135" s="86"/>
      <c r="B1135" s="87"/>
      <c r="C1135" s="87"/>
      <c r="D1135" s="88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70"/>
    </row>
    <row r="1136" spans="1:17" s="16" customFormat="1" x14ac:dyDescent="0.25">
      <c r="A1136" s="86"/>
      <c r="B1136" s="87"/>
      <c r="C1136" s="87"/>
      <c r="D1136" s="88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70"/>
    </row>
    <row r="1137" spans="1:17" s="16" customFormat="1" x14ac:dyDescent="0.25">
      <c r="A1137" s="86"/>
      <c r="B1137" s="87"/>
      <c r="C1137" s="87"/>
      <c r="D1137" s="88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70"/>
    </row>
    <row r="1138" spans="1:17" s="16" customFormat="1" x14ac:dyDescent="0.25">
      <c r="A1138" s="86"/>
      <c r="B1138" s="87"/>
      <c r="C1138" s="87"/>
      <c r="D1138" s="88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70"/>
    </row>
    <row r="1139" spans="1:17" s="16" customFormat="1" x14ac:dyDescent="0.25">
      <c r="A1139" s="86"/>
      <c r="B1139" s="87"/>
      <c r="C1139" s="87"/>
      <c r="D1139" s="88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70"/>
    </row>
    <row r="1140" spans="1:17" s="16" customFormat="1" x14ac:dyDescent="0.25">
      <c r="A1140" s="86"/>
      <c r="B1140" s="87"/>
      <c r="C1140" s="87"/>
      <c r="D1140" s="88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70"/>
    </row>
    <row r="1141" spans="1:17" s="16" customFormat="1" x14ac:dyDescent="0.25">
      <c r="A1141" s="86"/>
      <c r="B1141" s="87"/>
      <c r="C1141" s="87"/>
      <c r="D1141" s="88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70"/>
    </row>
    <row r="1142" spans="1:17" s="16" customFormat="1" x14ac:dyDescent="0.25">
      <c r="A1142" s="86"/>
      <c r="B1142" s="87"/>
      <c r="C1142" s="87"/>
      <c r="D1142" s="88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70"/>
    </row>
    <row r="1143" spans="1:17" s="16" customFormat="1" x14ac:dyDescent="0.25">
      <c r="A1143" s="86"/>
      <c r="B1143" s="87"/>
      <c r="C1143" s="87"/>
      <c r="D1143" s="88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70"/>
    </row>
    <row r="1144" spans="1:17" s="16" customFormat="1" x14ac:dyDescent="0.25">
      <c r="A1144" s="86"/>
      <c r="B1144" s="87"/>
      <c r="C1144" s="87"/>
      <c r="D1144" s="88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70"/>
    </row>
    <row r="1145" spans="1:17" s="16" customFormat="1" x14ac:dyDescent="0.25">
      <c r="A1145" s="86"/>
      <c r="B1145" s="87"/>
      <c r="C1145" s="87"/>
      <c r="D1145" s="88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70"/>
    </row>
    <row r="1146" spans="1:17" s="16" customFormat="1" x14ac:dyDescent="0.25">
      <c r="A1146" s="86"/>
      <c r="B1146" s="87"/>
      <c r="C1146" s="87"/>
      <c r="D1146" s="88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70"/>
    </row>
    <row r="1147" spans="1:17" s="16" customFormat="1" x14ac:dyDescent="0.25">
      <c r="A1147" s="86"/>
      <c r="B1147" s="87"/>
      <c r="C1147" s="87"/>
      <c r="D1147" s="88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70"/>
    </row>
    <row r="1148" spans="1:17" s="16" customFormat="1" x14ac:dyDescent="0.25">
      <c r="A1148" s="86"/>
      <c r="B1148" s="87"/>
      <c r="C1148" s="87"/>
      <c r="D1148" s="88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70"/>
    </row>
    <row r="1149" spans="1:17" s="16" customFormat="1" x14ac:dyDescent="0.25">
      <c r="A1149" s="86"/>
      <c r="B1149" s="87"/>
      <c r="C1149" s="87"/>
      <c r="D1149" s="88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70"/>
    </row>
    <row r="1150" spans="1:17" s="16" customFormat="1" x14ac:dyDescent="0.25">
      <c r="A1150" s="86"/>
      <c r="B1150" s="87"/>
      <c r="C1150" s="87"/>
      <c r="D1150" s="88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70"/>
    </row>
    <row r="1151" spans="1:17" s="16" customFormat="1" x14ac:dyDescent="0.25">
      <c r="A1151" s="86"/>
      <c r="B1151" s="87"/>
      <c r="C1151" s="87"/>
      <c r="D1151" s="88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70"/>
    </row>
    <row r="1152" spans="1:17" s="16" customFormat="1" x14ac:dyDescent="0.25">
      <c r="A1152" s="86"/>
      <c r="B1152" s="87"/>
      <c r="C1152" s="87"/>
      <c r="D1152" s="88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70"/>
    </row>
    <row r="1153" spans="1:17" s="16" customFormat="1" x14ac:dyDescent="0.25">
      <c r="A1153" s="86"/>
      <c r="B1153" s="87"/>
      <c r="C1153" s="87"/>
      <c r="D1153" s="88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70"/>
    </row>
    <row r="1154" spans="1:17" s="16" customFormat="1" x14ac:dyDescent="0.25">
      <c r="A1154" s="86"/>
      <c r="B1154" s="87"/>
      <c r="C1154" s="87"/>
      <c r="D1154" s="88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70"/>
    </row>
    <row r="1155" spans="1:17" s="16" customFormat="1" x14ac:dyDescent="0.25">
      <c r="A1155" s="86"/>
      <c r="B1155" s="87"/>
      <c r="C1155" s="87"/>
      <c r="D1155" s="88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70"/>
    </row>
    <row r="1156" spans="1:17" s="16" customFormat="1" x14ac:dyDescent="0.25">
      <c r="A1156" s="86"/>
      <c r="B1156" s="87"/>
      <c r="C1156" s="87"/>
      <c r="D1156" s="88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70"/>
    </row>
    <row r="1157" spans="1:17" s="16" customFormat="1" x14ac:dyDescent="0.25">
      <c r="A1157" s="86"/>
      <c r="B1157" s="87"/>
      <c r="C1157" s="87"/>
      <c r="D1157" s="88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70"/>
    </row>
    <row r="1158" spans="1:17" s="16" customFormat="1" x14ac:dyDescent="0.25">
      <c r="A1158" s="86"/>
      <c r="B1158" s="87"/>
      <c r="C1158" s="87"/>
      <c r="D1158" s="88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70"/>
    </row>
    <row r="1159" spans="1:17" s="16" customFormat="1" x14ac:dyDescent="0.25">
      <c r="A1159" s="86"/>
      <c r="B1159" s="87"/>
      <c r="C1159" s="87"/>
      <c r="D1159" s="88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70"/>
    </row>
    <row r="1160" spans="1:17" s="16" customFormat="1" x14ac:dyDescent="0.25">
      <c r="A1160" s="86"/>
      <c r="B1160" s="87"/>
      <c r="C1160" s="87"/>
      <c r="D1160" s="88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70"/>
    </row>
    <row r="1161" spans="1:17" s="16" customFormat="1" x14ac:dyDescent="0.25">
      <c r="A1161" s="86"/>
      <c r="B1161" s="87"/>
      <c r="C1161" s="87"/>
      <c r="D1161" s="88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70"/>
    </row>
    <row r="1162" spans="1:17" s="16" customFormat="1" x14ac:dyDescent="0.25">
      <c r="A1162" s="86"/>
      <c r="B1162" s="87"/>
      <c r="C1162" s="87"/>
      <c r="D1162" s="88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70"/>
    </row>
    <row r="1163" spans="1:17" s="16" customFormat="1" x14ac:dyDescent="0.25">
      <c r="A1163" s="86"/>
      <c r="B1163" s="87"/>
      <c r="C1163" s="87"/>
      <c r="D1163" s="88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70"/>
    </row>
    <row r="1164" spans="1:17" s="16" customFormat="1" x14ac:dyDescent="0.25">
      <c r="A1164" s="86"/>
      <c r="B1164" s="87"/>
      <c r="C1164" s="87"/>
      <c r="D1164" s="88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70"/>
    </row>
    <row r="1165" spans="1:17" s="16" customFormat="1" x14ac:dyDescent="0.25">
      <c r="A1165" s="86"/>
      <c r="B1165" s="87"/>
      <c r="C1165" s="87"/>
      <c r="D1165" s="88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70"/>
    </row>
    <row r="1166" spans="1:17" s="16" customFormat="1" x14ac:dyDescent="0.25">
      <c r="A1166" s="86"/>
      <c r="B1166" s="87"/>
      <c r="C1166" s="87"/>
      <c r="D1166" s="88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70"/>
    </row>
    <row r="1167" spans="1:17" s="16" customFormat="1" x14ac:dyDescent="0.25">
      <c r="A1167" s="86"/>
      <c r="B1167" s="87"/>
      <c r="C1167" s="87"/>
      <c r="D1167" s="88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70"/>
    </row>
    <row r="1168" spans="1:17" s="16" customFormat="1" x14ac:dyDescent="0.25">
      <c r="A1168" s="86"/>
      <c r="B1168" s="87"/>
      <c r="C1168" s="87"/>
      <c r="D1168" s="88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70"/>
    </row>
    <row r="1169" spans="1:17" s="16" customFormat="1" x14ac:dyDescent="0.25">
      <c r="A1169" s="86"/>
      <c r="B1169" s="87"/>
      <c r="C1169" s="87"/>
      <c r="D1169" s="88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70"/>
    </row>
    <row r="1170" spans="1:17" s="16" customFormat="1" x14ac:dyDescent="0.25">
      <c r="A1170" s="86"/>
      <c r="B1170" s="87"/>
      <c r="C1170" s="87"/>
      <c r="D1170" s="88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70"/>
    </row>
    <row r="1171" spans="1:17" s="16" customFormat="1" x14ac:dyDescent="0.25">
      <c r="A1171" s="86"/>
      <c r="B1171" s="87"/>
      <c r="C1171" s="87"/>
      <c r="D1171" s="88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70"/>
    </row>
    <row r="1172" spans="1:17" s="16" customFormat="1" x14ac:dyDescent="0.25">
      <c r="A1172" s="86"/>
      <c r="B1172" s="87"/>
      <c r="C1172" s="87"/>
      <c r="D1172" s="88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70"/>
    </row>
    <row r="1173" spans="1:17" s="16" customFormat="1" x14ac:dyDescent="0.25">
      <c r="A1173" s="86"/>
      <c r="B1173" s="87"/>
      <c r="C1173" s="87"/>
      <c r="D1173" s="88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70"/>
    </row>
    <row r="1174" spans="1:17" s="16" customFormat="1" x14ac:dyDescent="0.25">
      <c r="A1174" s="86"/>
      <c r="B1174" s="87"/>
      <c r="C1174" s="87"/>
      <c r="D1174" s="88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70"/>
    </row>
    <row r="1175" spans="1:17" s="16" customFormat="1" x14ac:dyDescent="0.25">
      <c r="A1175" s="86"/>
      <c r="B1175" s="87"/>
      <c r="C1175" s="87"/>
      <c r="D1175" s="88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70"/>
    </row>
    <row r="1176" spans="1:17" s="16" customFormat="1" x14ac:dyDescent="0.25">
      <c r="A1176" s="86"/>
      <c r="B1176" s="87"/>
      <c r="C1176" s="87"/>
      <c r="D1176" s="88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70"/>
    </row>
    <row r="1177" spans="1:17" s="16" customFormat="1" x14ac:dyDescent="0.25">
      <c r="A1177" s="86"/>
      <c r="B1177" s="87"/>
      <c r="C1177" s="87"/>
      <c r="D1177" s="88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70"/>
    </row>
    <row r="1178" spans="1:17" s="16" customFormat="1" x14ac:dyDescent="0.25">
      <c r="A1178" s="86"/>
      <c r="B1178" s="87"/>
      <c r="C1178" s="87"/>
      <c r="D1178" s="88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70"/>
    </row>
    <row r="1179" spans="1:17" s="16" customFormat="1" x14ac:dyDescent="0.25">
      <c r="A1179" s="86"/>
      <c r="B1179" s="87"/>
      <c r="C1179" s="87"/>
      <c r="D1179" s="88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70"/>
    </row>
    <row r="1180" spans="1:17" s="16" customFormat="1" x14ac:dyDescent="0.25">
      <c r="A1180" s="86"/>
      <c r="B1180" s="87"/>
      <c r="C1180" s="87"/>
      <c r="D1180" s="88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70"/>
    </row>
    <row r="1181" spans="1:17" s="16" customFormat="1" x14ac:dyDescent="0.25">
      <c r="A1181" s="86"/>
      <c r="B1181" s="87"/>
      <c r="C1181" s="87"/>
      <c r="D1181" s="88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70"/>
    </row>
    <row r="1182" spans="1:17" s="16" customFormat="1" x14ac:dyDescent="0.25">
      <c r="A1182" s="86"/>
      <c r="B1182" s="87"/>
      <c r="C1182" s="87"/>
      <c r="D1182" s="88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70"/>
    </row>
    <row r="1183" spans="1:17" s="16" customFormat="1" x14ac:dyDescent="0.25">
      <c r="A1183" s="86"/>
      <c r="B1183" s="87"/>
      <c r="C1183" s="87"/>
      <c r="D1183" s="88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70"/>
    </row>
    <row r="1184" spans="1:17" s="16" customFormat="1" x14ac:dyDescent="0.25">
      <c r="A1184" s="86"/>
      <c r="B1184" s="87"/>
      <c r="C1184" s="87"/>
      <c r="D1184" s="88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70"/>
    </row>
    <row r="1185" spans="1:17" s="16" customFormat="1" x14ac:dyDescent="0.25">
      <c r="A1185" s="86"/>
      <c r="B1185" s="87"/>
      <c r="C1185" s="87"/>
      <c r="D1185" s="88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70"/>
    </row>
    <row r="1186" spans="1:17" s="16" customFormat="1" x14ac:dyDescent="0.25">
      <c r="A1186" s="86"/>
      <c r="B1186" s="87"/>
      <c r="C1186" s="87"/>
      <c r="D1186" s="88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70"/>
    </row>
    <row r="1187" spans="1:17" s="16" customFormat="1" x14ac:dyDescent="0.25">
      <c r="A1187" s="86"/>
      <c r="B1187" s="87"/>
      <c r="C1187" s="87"/>
      <c r="D1187" s="88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70"/>
    </row>
    <row r="1188" spans="1:17" s="16" customFormat="1" x14ac:dyDescent="0.25">
      <c r="A1188" s="86"/>
      <c r="B1188" s="87"/>
      <c r="C1188" s="87"/>
      <c r="D1188" s="88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70"/>
    </row>
    <row r="1189" spans="1:17" s="16" customFormat="1" x14ac:dyDescent="0.25">
      <c r="A1189" s="86"/>
      <c r="B1189" s="87"/>
      <c r="C1189" s="87"/>
      <c r="D1189" s="88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70"/>
    </row>
    <row r="1190" spans="1:17" s="16" customFormat="1" x14ac:dyDescent="0.25">
      <c r="A1190" s="86"/>
      <c r="B1190" s="87"/>
      <c r="C1190" s="87"/>
      <c r="D1190" s="88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70"/>
    </row>
    <row r="1191" spans="1:17" s="16" customFormat="1" x14ac:dyDescent="0.25">
      <c r="A1191" s="86"/>
      <c r="B1191" s="87"/>
      <c r="C1191" s="87"/>
      <c r="D1191" s="88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70"/>
    </row>
    <row r="1192" spans="1:17" s="16" customFormat="1" x14ac:dyDescent="0.25">
      <c r="A1192" s="86"/>
      <c r="B1192" s="87"/>
      <c r="C1192" s="87"/>
      <c r="D1192" s="88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70"/>
    </row>
    <row r="1193" spans="1:17" s="16" customFormat="1" x14ac:dyDescent="0.25">
      <c r="A1193" s="86"/>
      <c r="B1193" s="87"/>
      <c r="C1193" s="87"/>
      <c r="D1193" s="88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70"/>
    </row>
    <row r="1194" spans="1:17" s="16" customFormat="1" x14ac:dyDescent="0.25">
      <c r="A1194" s="86"/>
      <c r="B1194" s="87"/>
      <c r="C1194" s="87"/>
      <c r="D1194" s="88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70"/>
    </row>
    <row r="1195" spans="1:17" s="16" customFormat="1" x14ac:dyDescent="0.25">
      <c r="A1195" s="86"/>
      <c r="B1195" s="87"/>
      <c r="C1195" s="87"/>
      <c r="D1195" s="88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70"/>
    </row>
    <row r="1196" spans="1:17" s="16" customFormat="1" x14ac:dyDescent="0.25">
      <c r="A1196" s="86"/>
      <c r="B1196" s="87"/>
      <c r="C1196" s="87"/>
      <c r="D1196" s="88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70"/>
    </row>
    <row r="1197" spans="1:17" s="16" customFormat="1" x14ac:dyDescent="0.25">
      <c r="A1197" s="86"/>
      <c r="B1197" s="87"/>
      <c r="C1197" s="87"/>
      <c r="D1197" s="88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70"/>
    </row>
    <row r="1198" spans="1:17" s="16" customFormat="1" x14ac:dyDescent="0.25">
      <c r="A1198" s="86"/>
      <c r="B1198" s="87"/>
      <c r="C1198" s="87"/>
      <c r="D1198" s="88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70"/>
    </row>
    <row r="1199" spans="1:17" s="16" customFormat="1" x14ac:dyDescent="0.25">
      <c r="A1199" s="86"/>
      <c r="B1199" s="87"/>
      <c r="C1199" s="87"/>
      <c r="D1199" s="88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70"/>
    </row>
    <row r="1200" spans="1:17" s="16" customFormat="1" x14ac:dyDescent="0.25">
      <c r="A1200" s="86"/>
      <c r="B1200" s="87"/>
      <c r="C1200" s="87"/>
      <c r="D1200" s="88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70"/>
    </row>
    <row r="1201" spans="1:17" s="16" customFormat="1" x14ac:dyDescent="0.25">
      <c r="A1201" s="86"/>
      <c r="B1201" s="87"/>
      <c r="C1201" s="87"/>
      <c r="D1201" s="88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70"/>
    </row>
    <row r="1202" spans="1:17" s="16" customFormat="1" x14ac:dyDescent="0.25">
      <c r="A1202" s="86"/>
      <c r="B1202" s="87"/>
      <c r="C1202" s="87"/>
      <c r="D1202" s="88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70"/>
    </row>
    <row r="1203" spans="1:17" s="16" customFormat="1" x14ac:dyDescent="0.25">
      <c r="A1203" s="86"/>
      <c r="B1203" s="87"/>
      <c r="C1203" s="87"/>
      <c r="D1203" s="88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70"/>
    </row>
    <row r="1204" spans="1:17" s="16" customFormat="1" x14ac:dyDescent="0.25">
      <c r="A1204" s="86"/>
      <c r="B1204" s="87"/>
      <c r="C1204" s="87"/>
      <c r="D1204" s="88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70"/>
    </row>
    <row r="1205" spans="1:17" s="16" customFormat="1" x14ac:dyDescent="0.25">
      <c r="A1205" s="86"/>
      <c r="B1205" s="87"/>
      <c r="C1205" s="87"/>
      <c r="D1205" s="88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70"/>
    </row>
    <row r="1206" spans="1:17" s="16" customFormat="1" x14ac:dyDescent="0.25">
      <c r="A1206" s="86"/>
      <c r="B1206" s="87"/>
      <c r="C1206" s="87"/>
      <c r="D1206" s="88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70"/>
    </row>
    <row r="1207" spans="1:17" s="16" customFormat="1" x14ac:dyDescent="0.25">
      <c r="A1207" s="86"/>
      <c r="B1207" s="87"/>
      <c r="C1207" s="87"/>
      <c r="D1207" s="88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70"/>
    </row>
    <row r="1208" spans="1:17" s="16" customFormat="1" x14ac:dyDescent="0.25">
      <c r="A1208" s="86"/>
      <c r="B1208" s="87"/>
      <c r="C1208" s="87"/>
      <c r="D1208" s="88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70"/>
    </row>
    <row r="1209" spans="1:17" s="16" customFormat="1" x14ac:dyDescent="0.25">
      <c r="A1209" s="86"/>
      <c r="B1209" s="87"/>
      <c r="C1209" s="87"/>
      <c r="D1209" s="88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70"/>
    </row>
    <row r="1210" spans="1:17" s="16" customFormat="1" x14ac:dyDescent="0.25">
      <c r="A1210" s="86"/>
      <c r="B1210" s="87"/>
      <c r="C1210" s="87"/>
      <c r="D1210" s="88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70"/>
    </row>
    <row r="1211" spans="1:17" s="16" customFormat="1" x14ac:dyDescent="0.25">
      <c r="A1211" s="86"/>
      <c r="B1211" s="87"/>
      <c r="C1211" s="87"/>
      <c r="D1211" s="88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70"/>
    </row>
    <row r="1212" spans="1:17" s="16" customFormat="1" x14ac:dyDescent="0.25">
      <c r="A1212" s="86"/>
      <c r="B1212" s="87"/>
      <c r="C1212" s="87"/>
      <c r="D1212" s="88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70"/>
    </row>
    <row r="1213" spans="1:17" s="16" customFormat="1" x14ac:dyDescent="0.25">
      <c r="A1213" s="86"/>
      <c r="B1213" s="87"/>
      <c r="C1213" s="87"/>
      <c r="D1213" s="88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70"/>
    </row>
    <row r="1214" spans="1:17" s="16" customFormat="1" x14ac:dyDescent="0.25">
      <c r="A1214" s="86"/>
      <c r="B1214" s="87"/>
      <c r="C1214" s="87"/>
      <c r="D1214" s="88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70"/>
    </row>
    <row r="1215" spans="1:17" s="16" customFormat="1" x14ac:dyDescent="0.25">
      <c r="A1215" s="86"/>
      <c r="B1215" s="87"/>
      <c r="C1215" s="87"/>
      <c r="D1215" s="88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70"/>
    </row>
    <row r="1216" spans="1:17" s="16" customFormat="1" x14ac:dyDescent="0.25">
      <c r="A1216" s="86"/>
      <c r="B1216" s="87"/>
      <c r="C1216" s="87"/>
      <c r="D1216" s="88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70"/>
    </row>
    <row r="1217" spans="1:17" s="16" customFormat="1" x14ac:dyDescent="0.25">
      <c r="A1217" s="86"/>
      <c r="B1217" s="87"/>
      <c r="C1217" s="87"/>
      <c r="D1217" s="88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70"/>
    </row>
    <row r="1218" spans="1:17" s="16" customFormat="1" x14ac:dyDescent="0.25">
      <c r="A1218" s="86"/>
      <c r="B1218" s="87"/>
      <c r="C1218" s="87"/>
      <c r="D1218" s="88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70"/>
    </row>
    <row r="1219" spans="1:17" s="16" customFormat="1" x14ac:dyDescent="0.25">
      <c r="A1219" s="86"/>
      <c r="B1219" s="87"/>
      <c r="C1219" s="87"/>
      <c r="D1219" s="88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70"/>
    </row>
    <row r="1220" spans="1:17" s="16" customFormat="1" x14ac:dyDescent="0.25">
      <c r="A1220" s="86"/>
      <c r="B1220" s="87"/>
      <c r="C1220" s="87"/>
      <c r="D1220" s="88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70"/>
    </row>
    <row r="1221" spans="1:17" s="16" customFormat="1" x14ac:dyDescent="0.25">
      <c r="A1221" s="86"/>
      <c r="B1221" s="87"/>
      <c r="C1221" s="87"/>
      <c r="D1221" s="88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70"/>
    </row>
    <row r="1222" spans="1:17" s="16" customFormat="1" x14ac:dyDescent="0.25">
      <c r="A1222" s="86"/>
      <c r="B1222" s="87"/>
      <c r="C1222" s="87"/>
      <c r="D1222" s="88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70"/>
    </row>
    <row r="1223" spans="1:17" s="16" customFormat="1" x14ac:dyDescent="0.25">
      <c r="A1223" s="86"/>
      <c r="B1223" s="87"/>
      <c r="C1223" s="87"/>
      <c r="D1223" s="88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70"/>
    </row>
    <row r="1224" spans="1:17" s="16" customFormat="1" x14ac:dyDescent="0.25">
      <c r="A1224" s="86"/>
      <c r="B1224" s="87"/>
      <c r="C1224" s="87"/>
      <c r="D1224" s="88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70"/>
    </row>
    <row r="1225" spans="1:17" s="16" customFormat="1" x14ac:dyDescent="0.25">
      <c r="A1225" s="86"/>
      <c r="B1225" s="87"/>
      <c r="C1225" s="87"/>
      <c r="D1225" s="88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70"/>
    </row>
    <row r="1226" spans="1:17" s="16" customFormat="1" x14ac:dyDescent="0.25">
      <c r="A1226" s="86"/>
      <c r="B1226" s="87"/>
      <c r="C1226" s="87"/>
      <c r="D1226" s="88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70"/>
    </row>
    <row r="1227" spans="1:17" s="16" customFormat="1" x14ac:dyDescent="0.25">
      <c r="A1227" s="86"/>
      <c r="B1227" s="87"/>
      <c r="C1227" s="87"/>
      <c r="D1227" s="88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70"/>
    </row>
    <row r="1228" spans="1:17" s="16" customFormat="1" x14ac:dyDescent="0.25">
      <c r="A1228" s="86"/>
      <c r="B1228" s="87"/>
      <c r="C1228" s="87"/>
      <c r="D1228" s="88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70"/>
    </row>
    <row r="1229" spans="1:17" s="16" customFormat="1" x14ac:dyDescent="0.25">
      <c r="A1229" s="86"/>
      <c r="B1229" s="87"/>
      <c r="C1229" s="87"/>
      <c r="D1229" s="88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70"/>
    </row>
    <row r="1230" spans="1:17" s="16" customFormat="1" x14ac:dyDescent="0.25">
      <c r="A1230" s="86"/>
      <c r="B1230" s="87"/>
      <c r="C1230" s="87"/>
      <c r="D1230" s="88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70"/>
    </row>
    <row r="1231" spans="1:17" s="16" customFormat="1" x14ac:dyDescent="0.25">
      <c r="A1231" s="86"/>
      <c r="B1231" s="87"/>
      <c r="C1231" s="87"/>
      <c r="D1231" s="88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70"/>
    </row>
    <row r="1232" spans="1:17" s="16" customFormat="1" x14ac:dyDescent="0.25">
      <c r="A1232" s="86"/>
      <c r="B1232" s="87"/>
      <c r="C1232" s="87"/>
      <c r="D1232" s="88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70"/>
    </row>
    <row r="1233" spans="1:17" s="16" customFormat="1" x14ac:dyDescent="0.25">
      <c r="A1233" s="86"/>
      <c r="B1233" s="87"/>
      <c r="C1233" s="87"/>
      <c r="D1233" s="88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70"/>
    </row>
    <row r="1234" spans="1:17" s="16" customFormat="1" x14ac:dyDescent="0.25">
      <c r="A1234" s="86"/>
      <c r="B1234" s="87"/>
      <c r="C1234" s="87"/>
      <c r="D1234" s="88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70"/>
    </row>
    <row r="1235" spans="1:17" s="16" customFormat="1" x14ac:dyDescent="0.25">
      <c r="A1235" s="86"/>
      <c r="B1235" s="87"/>
      <c r="C1235" s="87"/>
      <c r="D1235" s="88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70"/>
    </row>
    <row r="1236" spans="1:17" s="16" customFormat="1" x14ac:dyDescent="0.25">
      <c r="A1236" s="86"/>
      <c r="B1236" s="87"/>
      <c r="C1236" s="87"/>
      <c r="D1236" s="88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70"/>
    </row>
    <row r="1237" spans="1:17" s="16" customFormat="1" x14ac:dyDescent="0.25">
      <c r="A1237" s="86"/>
      <c r="B1237" s="87"/>
      <c r="C1237" s="87"/>
      <c r="D1237" s="88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70"/>
    </row>
    <row r="1238" spans="1:17" s="16" customFormat="1" x14ac:dyDescent="0.25">
      <c r="A1238" s="86"/>
      <c r="B1238" s="87"/>
      <c r="C1238" s="87"/>
      <c r="D1238" s="88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70"/>
    </row>
    <row r="1239" spans="1:17" s="16" customFormat="1" x14ac:dyDescent="0.25">
      <c r="A1239" s="86"/>
      <c r="B1239" s="87"/>
      <c r="C1239" s="87"/>
      <c r="D1239" s="88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70"/>
    </row>
    <row r="1240" spans="1:17" s="16" customFormat="1" x14ac:dyDescent="0.25">
      <c r="A1240" s="86"/>
      <c r="B1240" s="87"/>
      <c r="C1240" s="87"/>
      <c r="D1240" s="88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70"/>
    </row>
    <row r="1241" spans="1:17" s="16" customFormat="1" x14ac:dyDescent="0.25">
      <c r="A1241" s="86"/>
      <c r="B1241" s="87"/>
      <c r="C1241" s="87"/>
      <c r="D1241" s="88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70"/>
    </row>
    <row r="1242" spans="1:17" s="16" customFormat="1" x14ac:dyDescent="0.25">
      <c r="A1242" s="86"/>
      <c r="B1242" s="87"/>
      <c r="C1242" s="87"/>
      <c r="D1242" s="88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70"/>
    </row>
    <row r="1243" spans="1:17" s="16" customFormat="1" x14ac:dyDescent="0.25">
      <c r="A1243" s="86"/>
      <c r="B1243" s="87"/>
      <c r="C1243" s="87"/>
      <c r="D1243" s="88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70"/>
    </row>
    <row r="1244" spans="1:17" s="16" customFormat="1" x14ac:dyDescent="0.25">
      <c r="A1244" s="86"/>
      <c r="B1244" s="87"/>
      <c r="C1244" s="87"/>
      <c r="D1244" s="88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70"/>
    </row>
    <row r="1245" spans="1:17" s="16" customFormat="1" x14ac:dyDescent="0.25">
      <c r="A1245" s="86"/>
      <c r="B1245" s="87"/>
      <c r="C1245" s="87"/>
      <c r="D1245" s="88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70"/>
    </row>
    <row r="1246" spans="1:17" s="16" customFormat="1" x14ac:dyDescent="0.25">
      <c r="A1246" s="86"/>
      <c r="B1246" s="87"/>
      <c r="C1246" s="87"/>
      <c r="D1246" s="88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70"/>
    </row>
    <row r="1247" spans="1:17" s="16" customFormat="1" x14ac:dyDescent="0.25">
      <c r="A1247" s="86"/>
      <c r="B1247" s="87"/>
      <c r="C1247" s="87"/>
      <c r="D1247" s="88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70"/>
    </row>
    <row r="1248" spans="1:17" s="16" customFormat="1" x14ac:dyDescent="0.25">
      <c r="A1248" s="86"/>
      <c r="B1248" s="87"/>
      <c r="C1248" s="87"/>
      <c r="D1248" s="88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70"/>
    </row>
    <row r="1249" spans="1:17" s="16" customFormat="1" x14ac:dyDescent="0.25">
      <c r="A1249" s="86"/>
      <c r="B1249" s="87"/>
      <c r="C1249" s="87"/>
      <c r="D1249" s="88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70"/>
    </row>
    <row r="1250" spans="1:17" s="16" customFormat="1" x14ac:dyDescent="0.25">
      <c r="A1250" s="86"/>
      <c r="B1250" s="87"/>
      <c r="C1250" s="87"/>
      <c r="D1250" s="88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70"/>
    </row>
    <row r="1251" spans="1:17" s="16" customFormat="1" x14ac:dyDescent="0.25">
      <c r="A1251" s="86"/>
      <c r="B1251" s="87"/>
      <c r="C1251" s="87"/>
      <c r="D1251" s="88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70"/>
    </row>
    <row r="1252" spans="1:17" s="16" customFormat="1" x14ac:dyDescent="0.25">
      <c r="A1252" s="86"/>
      <c r="B1252" s="87"/>
      <c r="C1252" s="87"/>
      <c r="D1252" s="88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70"/>
    </row>
    <row r="1253" spans="1:17" s="16" customFormat="1" x14ac:dyDescent="0.25">
      <c r="A1253" s="86"/>
      <c r="B1253" s="87"/>
      <c r="C1253" s="87"/>
      <c r="D1253" s="88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70"/>
    </row>
    <row r="1254" spans="1:17" s="16" customFormat="1" x14ac:dyDescent="0.25">
      <c r="A1254" s="86"/>
      <c r="B1254" s="87"/>
      <c r="C1254" s="87"/>
      <c r="D1254" s="88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70"/>
    </row>
    <row r="1255" spans="1:17" s="16" customFormat="1" x14ac:dyDescent="0.25">
      <c r="A1255" s="86"/>
      <c r="B1255" s="87"/>
      <c r="C1255" s="87"/>
      <c r="D1255" s="88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70"/>
    </row>
    <row r="1256" spans="1:17" s="16" customFormat="1" x14ac:dyDescent="0.25">
      <c r="A1256" s="86"/>
      <c r="B1256" s="87"/>
      <c r="C1256" s="87"/>
      <c r="D1256" s="88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70"/>
    </row>
    <row r="1257" spans="1:17" s="16" customFormat="1" x14ac:dyDescent="0.25">
      <c r="A1257" s="86"/>
      <c r="B1257" s="87"/>
      <c r="C1257" s="87"/>
      <c r="D1257" s="88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70"/>
    </row>
    <row r="1258" spans="1:17" s="16" customFormat="1" x14ac:dyDescent="0.25">
      <c r="A1258" s="86"/>
      <c r="B1258" s="87"/>
      <c r="C1258" s="87"/>
      <c r="D1258" s="88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70"/>
    </row>
    <row r="1259" spans="1:17" s="16" customFormat="1" x14ac:dyDescent="0.25">
      <c r="A1259" s="86"/>
      <c r="B1259" s="87"/>
      <c r="C1259" s="87"/>
      <c r="D1259" s="88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70"/>
    </row>
    <row r="1260" spans="1:17" s="16" customFormat="1" x14ac:dyDescent="0.25">
      <c r="A1260" s="86"/>
      <c r="B1260" s="87"/>
      <c r="C1260" s="87"/>
      <c r="D1260" s="88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70"/>
    </row>
    <row r="1261" spans="1:17" s="16" customFormat="1" x14ac:dyDescent="0.25">
      <c r="A1261" s="86"/>
      <c r="B1261" s="87"/>
      <c r="C1261" s="87"/>
      <c r="D1261" s="88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70"/>
    </row>
    <row r="1262" spans="1:17" s="16" customFormat="1" x14ac:dyDescent="0.25">
      <c r="A1262" s="86"/>
      <c r="B1262" s="87"/>
      <c r="C1262" s="87"/>
      <c r="D1262" s="88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70"/>
    </row>
    <row r="1263" spans="1:17" s="16" customFormat="1" x14ac:dyDescent="0.25">
      <c r="A1263" s="86"/>
      <c r="B1263" s="87"/>
      <c r="C1263" s="87"/>
      <c r="D1263" s="88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70"/>
    </row>
    <row r="1264" spans="1:17" s="16" customFormat="1" x14ac:dyDescent="0.25">
      <c r="A1264" s="86"/>
      <c r="B1264" s="87"/>
      <c r="C1264" s="87"/>
      <c r="D1264" s="88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70"/>
    </row>
    <row r="1265" spans="1:17" s="16" customFormat="1" x14ac:dyDescent="0.25">
      <c r="A1265" s="86"/>
      <c r="B1265" s="87"/>
      <c r="C1265" s="87"/>
      <c r="D1265" s="88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70"/>
    </row>
    <row r="1266" spans="1:17" s="16" customFormat="1" x14ac:dyDescent="0.25">
      <c r="A1266" s="86"/>
      <c r="B1266" s="87"/>
      <c r="C1266" s="87"/>
      <c r="D1266" s="88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70"/>
    </row>
    <row r="1267" spans="1:17" s="16" customFormat="1" x14ac:dyDescent="0.25">
      <c r="A1267" s="86"/>
      <c r="B1267" s="87"/>
      <c r="C1267" s="87"/>
      <c r="D1267" s="88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70"/>
    </row>
    <row r="1268" spans="1:17" s="16" customFormat="1" x14ac:dyDescent="0.25">
      <c r="A1268" s="86"/>
      <c r="B1268" s="87"/>
      <c r="C1268" s="87"/>
      <c r="D1268" s="88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70"/>
    </row>
    <row r="1269" spans="1:17" s="16" customFormat="1" x14ac:dyDescent="0.25">
      <c r="A1269" s="86"/>
      <c r="B1269" s="87"/>
      <c r="C1269" s="87"/>
      <c r="D1269" s="88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70"/>
    </row>
    <row r="1270" spans="1:17" s="16" customFormat="1" x14ac:dyDescent="0.25">
      <c r="A1270" s="86"/>
      <c r="B1270" s="87"/>
      <c r="C1270" s="87"/>
      <c r="D1270" s="88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70"/>
    </row>
    <row r="1271" spans="1:17" s="16" customFormat="1" x14ac:dyDescent="0.25">
      <c r="A1271" s="86"/>
      <c r="B1271" s="87"/>
      <c r="C1271" s="87"/>
      <c r="D1271" s="88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70"/>
    </row>
    <row r="1272" spans="1:17" s="16" customFormat="1" x14ac:dyDescent="0.25">
      <c r="A1272" s="86"/>
      <c r="B1272" s="87"/>
      <c r="C1272" s="87"/>
      <c r="D1272" s="88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70"/>
    </row>
    <row r="1273" spans="1:17" s="16" customFormat="1" x14ac:dyDescent="0.25">
      <c r="A1273" s="86"/>
      <c r="B1273" s="87"/>
      <c r="C1273" s="87"/>
      <c r="D1273" s="88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70"/>
    </row>
    <row r="1274" spans="1:17" s="16" customFormat="1" x14ac:dyDescent="0.25">
      <c r="A1274" s="86"/>
      <c r="B1274" s="87"/>
      <c r="C1274" s="87"/>
      <c r="D1274" s="88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70"/>
    </row>
    <row r="1275" spans="1:17" s="16" customFormat="1" x14ac:dyDescent="0.25">
      <c r="A1275" s="86"/>
      <c r="B1275" s="87"/>
      <c r="C1275" s="87"/>
      <c r="D1275" s="88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70"/>
    </row>
    <row r="1276" spans="1:17" s="16" customFormat="1" x14ac:dyDescent="0.25">
      <c r="A1276" s="86"/>
      <c r="B1276" s="87"/>
      <c r="C1276" s="87"/>
      <c r="D1276" s="88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70"/>
    </row>
    <row r="1277" spans="1:17" s="16" customFormat="1" x14ac:dyDescent="0.25">
      <c r="A1277" s="86"/>
      <c r="B1277" s="87"/>
      <c r="C1277" s="87"/>
      <c r="D1277" s="88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70"/>
    </row>
    <row r="1278" spans="1:17" s="16" customFormat="1" x14ac:dyDescent="0.25">
      <c r="A1278" s="86"/>
      <c r="B1278" s="87"/>
      <c r="C1278" s="87"/>
      <c r="D1278" s="88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70"/>
    </row>
    <row r="1279" spans="1:17" s="16" customFormat="1" x14ac:dyDescent="0.25">
      <c r="A1279" s="86"/>
      <c r="B1279" s="87"/>
      <c r="C1279" s="87"/>
      <c r="D1279" s="88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70"/>
    </row>
    <row r="1280" spans="1:17" s="16" customFormat="1" x14ac:dyDescent="0.25">
      <c r="A1280" s="86"/>
      <c r="B1280" s="87"/>
      <c r="C1280" s="87"/>
      <c r="D1280" s="88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70"/>
    </row>
    <row r="1281" spans="1:17" s="16" customFormat="1" x14ac:dyDescent="0.25">
      <c r="A1281" s="86"/>
      <c r="B1281" s="87"/>
      <c r="C1281" s="87"/>
      <c r="D1281" s="88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70"/>
    </row>
    <row r="1282" spans="1:17" s="16" customFormat="1" x14ac:dyDescent="0.25">
      <c r="A1282" s="86"/>
      <c r="B1282" s="87"/>
      <c r="C1282" s="87"/>
      <c r="D1282" s="88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70"/>
    </row>
    <row r="1283" spans="1:17" s="16" customFormat="1" x14ac:dyDescent="0.25">
      <c r="A1283" s="86"/>
      <c r="B1283" s="87"/>
      <c r="C1283" s="87"/>
      <c r="D1283" s="88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70"/>
    </row>
    <row r="1284" spans="1:17" s="16" customFormat="1" x14ac:dyDescent="0.25">
      <c r="A1284" s="86"/>
      <c r="B1284" s="87"/>
      <c r="C1284" s="87"/>
      <c r="D1284" s="88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70"/>
    </row>
    <row r="1285" spans="1:17" s="16" customFormat="1" x14ac:dyDescent="0.25">
      <c r="A1285" s="86"/>
      <c r="B1285" s="87"/>
      <c r="C1285" s="87"/>
      <c r="D1285" s="88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70"/>
    </row>
    <row r="1286" spans="1:17" s="16" customFormat="1" x14ac:dyDescent="0.25">
      <c r="A1286" s="86"/>
      <c r="B1286" s="87"/>
      <c r="C1286" s="87"/>
      <c r="D1286" s="88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70"/>
    </row>
    <row r="1287" spans="1:17" s="16" customFormat="1" x14ac:dyDescent="0.25">
      <c r="A1287" s="86"/>
      <c r="B1287" s="87"/>
      <c r="C1287" s="87"/>
      <c r="D1287" s="88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70"/>
    </row>
    <row r="1288" spans="1:17" s="16" customFormat="1" x14ac:dyDescent="0.25">
      <c r="A1288" s="86"/>
      <c r="B1288" s="87"/>
      <c r="C1288" s="87"/>
      <c r="D1288" s="88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70"/>
    </row>
    <row r="1289" spans="1:17" s="16" customFormat="1" x14ac:dyDescent="0.25">
      <c r="A1289" s="86"/>
      <c r="B1289" s="87"/>
      <c r="C1289" s="87"/>
      <c r="D1289" s="88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70"/>
    </row>
    <row r="1290" spans="1:17" s="16" customFormat="1" x14ac:dyDescent="0.25">
      <c r="A1290" s="86"/>
      <c r="B1290" s="87"/>
      <c r="C1290" s="87"/>
      <c r="D1290" s="88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70"/>
    </row>
    <row r="1291" spans="1:17" s="16" customFormat="1" x14ac:dyDescent="0.25">
      <c r="A1291" s="86"/>
      <c r="B1291" s="87"/>
      <c r="C1291" s="87"/>
      <c r="D1291" s="88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70"/>
    </row>
    <row r="1292" spans="1:17" s="16" customFormat="1" x14ac:dyDescent="0.25">
      <c r="A1292" s="86"/>
      <c r="B1292" s="87"/>
      <c r="C1292" s="87"/>
      <c r="D1292" s="88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70"/>
    </row>
    <row r="1293" spans="1:17" s="16" customFormat="1" x14ac:dyDescent="0.25">
      <c r="A1293" s="86"/>
      <c r="B1293" s="87"/>
      <c r="C1293" s="87"/>
      <c r="D1293" s="88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70"/>
    </row>
    <row r="1294" spans="1:17" s="16" customFormat="1" x14ac:dyDescent="0.25">
      <c r="A1294" s="86"/>
      <c r="B1294" s="87"/>
      <c r="C1294" s="87"/>
      <c r="D1294" s="88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70"/>
    </row>
    <row r="1295" spans="1:17" s="16" customFormat="1" x14ac:dyDescent="0.25">
      <c r="A1295" s="86"/>
      <c r="B1295" s="87"/>
      <c r="C1295" s="87"/>
      <c r="D1295" s="88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70"/>
    </row>
    <row r="1296" spans="1:17" s="16" customFormat="1" x14ac:dyDescent="0.25">
      <c r="A1296" s="86"/>
      <c r="B1296" s="87"/>
      <c r="C1296" s="87"/>
      <c r="D1296" s="88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70"/>
    </row>
    <row r="1297" spans="1:17" s="16" customFormat="1" x14ac:dyDescent="0.25">
      <c r="A1297" s="86"/>
      <c r="B1297" s="87"/>
      <c r="C1297" s="87"/>
      <c r="D1297" s="88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70"/>
    </row>
    <row r="1298" spans="1:17" s="16" customFormat="1" x14ac:dyDescent="0.25">
      <c r="A1298" s="86"/>
      <c r="B1298" s="87"/>
      <c r="C1298" s="87"/>
      <c r="D1298" s="88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70"/>
    </row>
    <row r="1299" spans="1:17" s="16" customFormat="1" x14ac:dyDescent="0.25">
      <c r="A1299" s="86"/>
      <c r="B1299" s="87"/>
      <c r="C1299" s="87"/>
      <c r="D1299" s="88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70"/>
    </row>
    <row r="1300" spans="1:17" s="16" customFormat="1" x14ac:dyDescent="0.25">
      <c r="A1300" s="86"/>
      <c r="B1300" s="87"/>
      <c r="C1300" s="87"/>
      <c r="D1300" s="88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70"/>
    </row>
    <row r="1301" spans="1:17" s="16" customFormat="1" x14ac:dyDescent="0.25">
      <c r="A1301" s="86"/>
      <c r="B1301" s="87"/>
      <c r="C1301" s="87"/>
      <c r="D1301" s="88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70"/>
    </row>
    <row r="1302" spans="1:17" s="16" customFormat="1" x14ac:dyDescent="0.25">
      <c r="A1302" s="86"/>
      <c r="B1302" s="87"/>
      <c r="C1302" s="87"/>
      <c r="D1302" s="88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70"/>
    </row>
    <row r="1303" spans="1:17" s="16" customFormat="1" x14ac:dyDescent="0.25">
      <c r="A1303" s="86"/>
      <c r="B1303" s="87"/>
      <c r="C1303" s="87"/>
      <c r="D1303" s="88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70"/>
    </row>
    <row r="1304" spans="1:17" s="16" customFormat="1" x14ac:dyDescent="0.25">
      <c r="A1304" s="86"/>
      <c r="B1304" s="87"/>
      <c r="C1304" s="87"/>
      <c r="D1304" s="88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70"/>
    </row>
    <row r="1305" spans="1:17" s="16" customFormat="1" x14ac:dyDescent="0.25">
      <c r="A1305" s="86"/>
      <c r="B1305" s="87"/>
      <c r="C1305" s="87"/>
      <c r="D1305" s="88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70"/>
    </row>
    <row r="1306" spans="1:17" s="16" customFormat="1" x14ac:dyDescent="0.25">
      <c r="A1306" s="86"/>
      <c r="B1306" s="87"/>
      <c r="C1306" s="87"/>
      <c r="D1306" s="88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70"/>
    </row>
    <row r="1307" spans="1:17" s="16" customFormat="1" x14ac:dyDescent="0.25">
      <c r="A1307" s="86"/>
      <c r="B1307" s="87"/>
      <c r="C1307" s="87"/>
      <c r="D1307" s="88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70"/>
    </row>
    <row r="1308" spans="1:17" s="16" customFormat="1" x14ac:dyDescent="0.25">
      <c r="A1308" s="86"/>
      <c r="B1308" s="87"/>
      <c r="C1308" s="87"/>
      <c r="D1308" s="88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70"/>
    </row>
    <row r="1309" spans="1:17" s="16" customFormat="1" x14ac:dyDescent="0.25">
      <c r="A1309" s="86"/>
      <c r="B1309" s="87"/>
      <c r="C1309" s="87"/>
      <c r="D1309" s="88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70"/>
    </row>
    <row r="1310" spans="1:17" s="16" customFormat="1" x14ac:dyDescent="0.25">
      <c r="A1310" s="86"/>
      <c r="B1310" s="87"/>
      <c r="C1310" s="87"/>
      <c r="D1310" s="88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70"/>
    </row>
    <row r="1311" spans="1:17" s="16" customFormat="1" x14ac:dyDescent="0.25">
      <c r="A1311" s="86"/>
      <c r="B1311" s="87"/>
      <c r="C1311" s="87"/>
      <c r="D1311" s="88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70"/>
    </row>
    <row r="1312" spans="1:17" s="16" customFormat="1" x14ac:dyDescent="0.25">
      <c r="A1312" s="86"/>
      <c r="B1312" s="87"/>
      <c r="C1312" s="87"/>
      <c r="D1312" s="88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70"/>
    </row>
    <row r="1313" spans="1:17" s="16" customFormat="1" x14ac:dyDescent="0.25">
      <c r="A1313" s="86"/>
      <c r="B1313" s="87"/>
      <c r="C1313" s="87"/>
      <c r="D1313" s="88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70"/>
    </row>
    <row r="1314" spans="1:17" s="16" customFormat="1" x14ac:dyDescent="0.25">
      <c r="A1314" s="86"/>
      <c r="B1314" s="87"/>
      <c r="C1314" s="87"/>
      <c r="D1314" s="88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70"/>
    </row>
    <row r="1315" spans="1:17" s="16" customFormat="1" x14ac:dyDescent="0.25">
      <c r="A1315" s="86"/>
      <c r="B1315" s="87"/>
      <c r="C1315" s="87"/>
      <c r="D1315" s="88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70"/>
    </row>
    <row r="1316" spans="1:17" s="16" customFormat="1" x14ac:dyDescent="0.25">
      <c r="A1316" s="86"/>
      <c r="B1316" s="87"/>
      <c r="C1316" s="87"/>
      <c r="D1316" s="88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70"/>
    </row>
    <row r="1317" spans="1:17" s="16" customFormat="1" x14ac:dyDescent="0.25">
      <c r="A1317" s="86"/>
      <c r="B1317" s="87"/>
      <c r="C1317" s="87"/>
      <c r="D1317" s="88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70"/>
    </row>
    <row r="1318" spans="1:17" s="16" customFormat="1" x14ac:dyDescent="0.25">
      <c r="A1318" s="86"/>
      <c r="B1318" s="87"/>
      <c r="C1318" s="87"/>
      <c r="D1318" s="88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70"/>
    </row>
    <row r="1319" spans="1:17" s="16" customFormat="1" x14ac:dyDescent="0.25">
      <c r="A1319" s="86"/>
      <c r="B1319" s="87"/>
      <c r="C1319" s="87"/>
      <c r="D1319" s="88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70"/>
    </row>
    <row r="1320" spans="1:17" s="16" customFormat="1" x14ac:dyDescent="0.25">
      <c r="A1320" s="86"/>
      <c r="B1320" s="87"/>
      <c r="C1320" s="87"/>
      <c r="D1320" s="88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70"/>
    </row>
    <row r="1321" spans="1:17" s="16" customFormat="1" x14ac:dyDescent="0.25">
      <c r="A1321" s="86"/>
      <c r="B1321" s="87"/>
      <c r="C1321" s="87"/>
      <c r="D1321" s="88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70"/>
    </row>
    <row r="1322" spans="1:17" s="16" customFormat="1" x14ac:dyDescent="0.25">
      <c r="A1322" s="86"/>
      <c r="B1322" s="87"/>
      <c r="C1322" s="87"/>
      <c r="D1322" s="88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70"/>
    </row>
    <row r="1323" spans="1:17" s="16" customFormat="1" x14ac:dyDescent="0.25">
      <c r="A1323" s="86"/>
      <c r="B1323" s="87"/>
      <c r="C1323" s="87"/>
      <c r="D1323" s="88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70"/>
    </row>
    <row r="1324" spans="1:17" s="16" customFormat="1" x14ac:dyDescent="0.25">
      <c r="A1324" s="86"/>
      <c r="B1324" s="87"/>
      <c r="C1324" s="87"/>
      <c r="D1324" s="88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70"/>
    </row>
    <row r="1325" spans="1:17" s="16" customFormat="1" x14ac:dyDescent="0.25">
      <c r="A1325" s="86"/>
      <c r="B1325" s="87"/>
      <c r="C1325" s="87"/>
      <c r="D1325" s="88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70"/>
    </row>
    <row r="1326" spans="1:17" s="16" customFormat="1" x14ac:dyDescent="0.25">
      <c r="A1326" s="86"/>
      <c r="B1326" s="87"/>
      <c r="C1326" s="87"/>
      <c r="D1326" s="88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70"/>
    </row>
    <row r="1327" spans="1:17" s="16" customFormat="1" x14ac:dyDescent="0.25">
      <c r="A1327" s="86"/>
      <c r="B1327" s="87"/>
      <c r="C1327" s="87"/>
      <c r="D1327" s="88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70"/>
    </row>
    <row r="1328" spans="1:17" s="16" customFormat="1" x14ac:dyDescent="0.25">
      <c r="A1328" s="86"/>
      <c r="B1328" s="87"/>
      <c r="C1328" s="87"/>
      <c r="D1328" s="88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70"/>
    </row>
    <row r="1329" spans="1:17" s="16" customFormat="1" x14ac:dyDescent="0.25">
      <c r="A1329" s="86"/>
      <c r="B1329" s="87"/>
      <c r="C1329" s="87"/>
      <c r="D1329" s="88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70"/>
    </row>
    <row r="1330" spans="1:17" s="16" customFormat="1" x14ac:dyDescent="0.25">
      <c r="A1330" s="86"/>
      <c r="B1330" s="87"/>
      <c r="C1330" s="87"/>
      <c r="D1330" s="88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70"/>
    </row>
    <row r="1331" spans="1:17" s="16" customFormat="1" x14ac:dyDescent="0.25">
      <c r="A1331" s="86"/>
      <c r="B1331" s="87"/>
      <c r="C1331" s="87"/>
      <c r="D1331" s="88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70"/>
    </row>
    <row r="1332" spans="1:17" s="16" customFormat="1" x14ac:dyDescent="0.25">
      <c r="A1332" s="86"/>
      <c r="B1332" s="87"/>
      <c r="C1332" s="87"/>
      <c r="D1332" s="88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70"/>
    </row>
    <row r="1333" spans="1:17" s="16" customFormat="1" x14ac:dyDescent="0.25">
      <c r="A1333" s="86"/>
      <c r="B1333" s="87"/>
      <c r="C1333" s="87"/>
      <c r="D1333" s="88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70"/>
    </row>
    <row r="1334" spans="1:17" s="16" customFormat="1" x14ac:dyDescent="0.25">
      <c r="A1334" s="86"/>
      <c r="B1334" s="87"/>
      <c r="C1334" s="87"/>
      <c r="D1334" s="88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70"/>
    </row>
    <row r="1335" spans="1:17" s="16" customFormat="1" x14ac:dyDescent="0.25">
      <c r="A1335" s="86"/>
      <c r="B1335" s="87"/>
      <c r="C1335" s="87"/>
      <c r="D1335" s="88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70"/>
    </row>
    <row r="1336" spans="1:17" s="16" customFormat="1" x14ac:dyDescent="0.25">
      <c r="A1336" s="86"/>
      <c r="B1336" s="87"/>
      <c r="C1336" s="87"/>
      <c r="D1336" s="88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70"/>
    </row>
    <row r="1337" spans="1:17" s="16" customFormat="1" x14ac:dyDescent="0.25">
      <c r="A1337" s="86"/>
      <c r="B1337" s="87"/>
      <c r="C1337" s="87"/>
      <c r="D1337" s="88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70"/>
    </row>
    <row r="1338" spans="1:17" s="16" customFormat="1" x14ac:dyDescent="0.25">
      <c r="A1338" s="86"/>
      <c r="B1338" s="87"/>
      <c r="C1338" s="87"/>
      <c r="D1338" s="88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70"/>
    </row>
    <row r="1339" spans="1:17" s="16" customFormat="1" x14ac:dyDescent="0.25">
      <c r="A1339" s="86"/>
      <c r="B1339" s="87"/>
      <c r="C1339" s="87"/>
      <c r="D1339" s="88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70"/>
    </row>
    <row r="1340" spans="1:17" s="16" customFormat="1" x14ac:dyDescent="0.25">
      <c r="A1340" s="86"/>
      <c r="B1340" s="87"/>
      <c r="C1340" s="87"/>
      <c r="D1340" s="88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70"/>
    </row>
    <row r="1341" spans="1:17" s="16" customFormat="1" x14ac:dyDescent="0.25">
      <c r="A1341" s="86"/>
      <c r="B1341" s="87"/>
      <c r="C1341" s="87"/>
      <c r="D1341" s="88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70"/>
    </row>
    <row r="1342" spans="1:17" s="16" customFormat="1" x14ac:dyDescent="0.25">
      <c r="A1342" s="86"/>
      <c r="B1342" s="87"/>
      <c r="C1342" s="87"/>
      <c r="D1342" s="88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70"/>
    </row>
    <row r="1343" spans="1:17" s="16" customFormat="1" x14ac:dyDescent="0.25">
      <c r="A1343" s="86"/>
      <c r="B1343" s="87"/>
      <c r="C1343" s="87"/>
      <c r="D1343" s="88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70"/>
    </row>
    <row r="1344" spans="1:17" s="16" customFormat="1" x14ac:dyDescent="0.25">
      <c r="A1344" s="86"/>
      <c r="B1344" s="87"/>
      <c r="C1344" s="87"/>
      <c r="D1344" s="88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70"/>
    </row>
    <row r="1345" spans="1:17" s="16" customFormat="1" x14ac:dyDescent="0.25">
      <c r="A1345" s="86"/>
      <c r="B1345" s="87"/>
      <c r="C1345" s="87"/>
      <c r="D1345" s="88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70"/>
    </row>
    <row r="1346" spans="1:17" s="16" customFormat="1" x14ac:dyDescent="0.25">
      <c r="A1346" s="86"/>
      <c r="B1346" s="87"/>
      <c r="C1346" s="87"/>
      <c r="D1346" s="88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70"/>
    </row>
    <row r="1347" spans="1:17" s="16" customFormat="1" x14ac:dyDescent="0.25">
      <c r="A1347" s="86"/>
      <c r="B1347" s="87"/>
      <c r="C1347" s="87"/>
      <c r="D1347" s="88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70"/>
    </row>
    <row r="1348" spans="1:17" s="16" customFormat="1" x14ac:dyDescent="0.25">
      <c r="A1348" s="86"/>
      <c r="B1348" s="87"/>
      <c r="C1348" s="87"/>
      <c r="D1348" s="88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70"/>
    </row>
    <row r="1349" spans="1:17" s="16" customFormat="1" x14ac:dyDescent="0.25">
      <c r="A1349" s="86"/>
      <c r="B1349" s="87"/>
      <c r="C1349" s="87"/>
      <c r="D1349" s="88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70"/>
    </row>
    <row r="1350" spans="1:17" s="16" customFormat="1" x14ac:dyDescent="0.25">
      <c r="A1350" s="86"/>
      <c r="B1350" s="87"/>
      <c r="C1350" s="87"/>
      <c r="D1350" s="88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70"/>
    </row>
    <row r="1351" spans="1:17" s="16" customFormat="1" x14ac:dyDescent="0.25">
      <c r="A1351" s="86"/>
      <c r="B1351" s="87"/>
      <c r="C1351" s="87"/>
      <c r="D1351" s="88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70"/>
    </row>
    <row r="1352" spans="1:17" s="16" customFormat="1" x14ac:dyDescent="0.25">
      <c r="A1352" s="86"/>
      <c r="B1352" s="87"/>
      <c r="C1352" s="87"/>
      <c r="D1352" s="88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70"/>
    </row>
    <row r="1353" spans="1:17" s="16" customFormat="1" x14ac:dyDescent="0.25">
      <c r="A1353" s="86"/>
      <c r="B1353" s="87"/>
      <c r="C1353" s="87"/>
      <c r="D1353" s="88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70"/>
    </row>
    <row r="1354" spans="1:17" s="16" customFormat="1" x14ac:dyDescent="0.25">
      <c r="A1354" s="86"/>
      <c r="B1354" s="87"/>
      <c r="C1354" s="87"/>
      <c r="D1354" s="88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70"/>
    </row>
    <row r="1355" spans="1:17" s="16" customFormat="1" x14ac:dyDescent="0.25">
      <c r="A1355" s="86"/>
      <c r="B1355" s="87"/>
      <c r="C1355" s="87"/>
      <c r="D1355" s="88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70"/>
    </row>
    <row r="1356" spans="1:17" s="16" customFormat="1" x14ac:dyDescent="0.25">
      <c r="A1356" s="86"/>
      <c r="B1356" s="87"/>
      <c r="C1356" s="87"/>
      <c r="D1356" s="88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70"/>
    </row>
    <row r="1357" spans="1:17" s="16" customFormat="1" x14ac:dyDescent="0.25">
      <c r="A1357" s="86"/>
      <c r="B1357" s="87"/>
      <c r="C1357" s="87"/>
      <c r="D1357" s="88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70"/>
    </row>
    <row r="1358" spans="1:17" s="16" customFormat="1" x14ac:dyDescent="0.25">
      <c r="A1358" s="86"/>
      <c r="B1358" s="87"/>
      <c r="C1358" s="87"/>
      <c r="D1358" s="88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70"/>
    </row>
    <row r="1359" spans="1:17" s="16" customFormat="1" x14ac:dyDescent="0.25">
      <c r="A1359" s="86"/>
      <c r="B1359" s="87"/>
      <c r="C1359" s="87"/>
      <c r="D1359" s="88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70"/>
    </row>
    <row r="1360" spans="1:17" s="16" customFormat="1" x14ac:dyDescent="0.25">
      <c r="A1360" s="86"/>
      <c r="B1360" s="87"/>
      <c r="C1360" s="87"/>
      <c r="D1360" s="88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70"/>
    </row>
    <row r="1361" spans="1:17" s="16" customFormat="1" x14ac:dyDescent="0.25">
      <c r="A1361" s="86"/>
      <c r="B1361" s="87"/>
      <c r="C1361" s="87"/>
      <c r="D1361" s="88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70"/>
    </row>
    <row r="1362" spans="1:17" s="16" customFormat="1" x14ac:dyDescent="0.25">
      <c r="A1362" s="86"/>
      <c r="B1362" s="87"/>
      <c r="C1362" s="87"/>
      <c r="D1362" s="88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70"/>
    </row>
    <row r="1363" spans="1:17" s="16" customFormat="1" x14ac:dyDescent="0.25">
      <c r="A1363" s="86"/>
      <c r="B1363" s="87"/>
      <c r="C1363" s="87"/>
      <c r="D1363" s="88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70"/>
    </row>
    <row r="1364" spans="1:17" s="16" customFormat="1" x14ac:dyDescent="0.25">
      <c r="A1364" s="86"/>
      <c r="B1364" s="87"/>
      <c r="C1364" s="87"/>
      <c r="D1364" s="88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70"/>
    </row>
    <row r="1365" spans="1:17" s="16" customFormat="1" x14ac:dyDescent="0.25">
      <c r="A1365" s="86"/>
      <c r="B1365" s="87"/>
      <c r="C1365" s="87"/>
      <c r="D1365" s="88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70"/>
    </row>
    <row r="1366" spans="1:17" s="16" customFormat="1" x14ac:dyDescent="0.25">
      <c r="A1366" s="86"/>
      <c r="B1366" s="87"/>
      <c r="C1366" s="87"/>
      <c r="D1366" s="88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70"/>
    </row>
    <row r="1367" spans="1:17" s="16" customFormat="1" x14ac:dyDescent="0.25">
      <c r="A1367" s="86"/>
      <c r="B1367" s="87"/>
      <c r="C1367" s="87"/>
      <c r="D1367" s="88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70"/>
    </row>
    <row r="1368" spans="1:17" s="16" customFormat="1" x14ac:dyDescent="0.25">
      <c r="A1368" s="86"/>
      <c r="B1368" s="87"/>
      <c r="C1368" s="87"/>
      <c r="D1368" s="88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70"/>
    </row>
    <row r="1369" spans="1:17" s="16" customFormat="1" x14ac:dyDescent="0.25">
      <c r="A1369" s="86"/>
      <c r="B1369" s="87"/>
      <c r="C1369" s="87"/>
      <c r="D1369" s="88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70"/>
    </row>
    <row r="1370" spans="1:17" s="16" customFormat="1" x14ac:dyDescent="0.25">
      <c r="A1370" s="86"/>
      <c r="B1370" s="87"/>
      <c r="C1370" s="87"/>
      <c r="D1370" s="88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70"/>
    </row>
    <row r="1371" spans="1:17" s="16" customFormat="1" x14ac:dyDescent="0.25">
      <c r="A1371" s="86"/>
      <c r="B1371" s="87"/>
      <c r="C1371" s="87"/>
      <c r="D1371" s="88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70"/>
    </row>
    <row r="1372" spans="1:17" s="16" customFormat="1" x14ac:dyDescent="0.25">
      <c r="A1372" s="86"/>
      <c r="B1372" s="87"/>
      <c r="C1372" s="87"/>
      <c r="D1372" s="88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70"/>
    </row>
    <row r="1373" spans="1:17" s="16" customFormat="1" x14ac:dyDescent="0.25">
      <c r="A1373" s="86"/>
      <c r="B1373" s="87"/>
      <c r="C1373" s="87"/>
      <c r="D1373" s="88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70"/>
    </row>
    <row r="1374" spans="1:17" s="16" customFormat="1" x14ac:dyDescent="0.25">
      <c r="A1374" s="86"/>
      <c r="B1374" s="87"/>
      <c r="C1374" s="87"/>
      <c r="D1374" s="88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70"/>
    </row>
    <row r="1375" spans="1:17" s="16" customFormat="1" x14ac:dyDescent="0.25">
      <c r="A1375" s="86"/>
      <c r="B1375" s="87"/>
      <c r="C1375" s="87"/>
      <c r="D1375" s="88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70"/>
    </row>
    <row r="1376" spans="1:17" s="16" customFormat="1" x14ac:dyDescent="0.25">
      <c r="A1376" s="86"/>
      <c r="B1376" s="87"/>
      <c r="C1376" s="87"/>
      <c r="D1376" s="88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70"/>
    </row>
    <row r="1377" spans="1:17" s="16" customFormat="1" x14ac:dyDescent="0.25">
      <c r="A1377" s="86"/>
      <c r="B1377" s="87"/>
      <c r="C1377" s="87"/>
      <c r="D1377" s="88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70"/>
    </row>
    <row r="1378" spans="1:17" s="16" customFormat="1" x14ac:dyDescent="0.25">
      <c r="A1378" s="86"/>
      <c r="B1378" s="87"/>
      <c r="C1378" s="87"/>
      <c r="D1378" s="88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70"/>
    </row>
    <row r="1379" spans="1:17" s="16" customFormat="1" x14ac:dyDescent="0.25">
      <c r="A1379" s="86"/>
      <c r="B1379" s="87"/>
      <c r="C1379" s="87"/>
      <c r="D1379" s="88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70"/>
    </row>
    <row r="1380" spans="1:17" s="16" customFormat="1" x14ac:dyDescent="0.25">
      <c r="A1380" s="86"/>
      <c r="B1380" s="87"/>
      <c r="C1380" s="87"/>
      <c r="D1380" s="88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70"/>
    </row>
    <row r="1381" spans="1:17" s="16" customFormat="1" x14ac:dyDescent="0.25">
      <c r="A1381" s="86"/>
      <c r="B1381" s="87"/>
      <c r="C1381" s="87"/>
      <c r="D1381" s="88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70"/>
    </row>
    <row r="1382" spans="1:17" s="16" customFormat="1" x14ac:dyDescent="0.25">
      <c r="A1382" s="86"/>
      <c r="B1382" s="87"/>
      <c r="C1382" s="87"/>
      <c r="D1382" s="88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70"/>
    </row>
    <row r="1383" spans="1:17" s="16" customFormat="1" x14ac:dyDescent="0.25">
      <c r="A1383" s="86"/>
      <c r="B1383" s="87"/>
      <c r="C1383" s="87"/>
      <c r="D1383" s="88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70"/>
    </row>
    <row r="1384" spans="1:17" s="16" customFormat="1" x14ac:dyDescent="0.25">
      <c r="A1384" s="86"/>
      <c r="B1384" s="87"/>
      <c r="C1384" s="87"/>
      <c r="D1384" s="88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70"/>
    </row>
    <row r="1385" spans="1:17" s="16" customFormat="1" x14ac:dyDescent="0.25">
      <c r="A1385" s="86"/>
      <c r="B1385" s="87"/>
      <c r="C1385" s="87"/>
      <c r="D1385" s="88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70"/>
    </row>
    <row r="1386" spans="1:17" s="16" customFormat="1" x14ac:dyDescent="0.25">
      <c r="A1386" s="86"/>
      <c r="B1386" s="87"/>
      <c r="C1386" s="87"/>
      <c r="D1386" s="88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70"/>
    </row>
    <row r="1387" spans="1:17" s="16" customFormat="1" x14ac:dyDescent="0.25">
      <c r="A1387" s="86"/>
      <c r="B1387" s="87"/>
      <c r="C1387" s="87"/>
      <c r="D1387" s="88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70"/>
    </row>
    <row r="1388" spans="1:17" s="16" customFormat="1" x14ac:dyDescent="0.25">
      <c r="A1388" s="86"/>
      <c r="B1388" s="87"/>
      <c r="C1388" s="87"/>
      <c r="D1388" s="88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70"/>
    </row>
    <row r="1389" spans="1:17" s="16" customFormat="1" x14ac:dyDescent="0.25">
      <c r="A1389" s="86"/>
      <c r="B1389" s="87"/>
      <c r="C1389" s="87"/>
      <c r="D1389" s="88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70"/>
    </row>
    <row r="1390" spans="1:17" s="16" customFormat="1" x14ac:dyDescent="0.25">
      <c r="A1390" s="86"/>
      <c r="B1390" s="87"/>
      <c r="C1390" s="87"/>
      <c r="D1390" s="88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70"/>
    </row>
    <row r="1391" spans="1:17" s="16" customFormat="1" x14ac:dyDescent="0.25">
      <c r="A1391" s="86"/>
      <c r="B1391" s="87"/>
      <c r="C1391" s="87"/>
      <c r="D1391" s="88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70"/>
    </row>
    <row r="1392" spans="1:17" s="16" customFormat="1" x14ac:dyDescent="0.25">
      <c r="A1392" s="86"/>
      <c r="B1392" s="87"/>
      <c r="C1392" s="87"/>
      <c r="D1392" s="88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70"/>
    </row>
    <row r="1393" spans="1:17" s="16" customFormat="1" x14ac:dyDescent="0.25">
      <c r="A1393" s="86"/>
      <c r="B1393" s="87"/>
      <c r="C1393" s="87"/>
      <c r="D1393" s="88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70"/>
    </row>
    <row r="1394" spans="1:17" s="16" customFormat="1" x14ac:dyDescent="0.25">
      <c r="A1394" s="86"/>
      <c r="B1394" s="87"/>
      <c r="C1394" s="87"/>
      <c r="D1394" s="88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70"/>
    </row>
    <row r="1395" spans="1:17" s="16" customFormat="1" x14ac:dyDescent="0.25">
      <c r="A1395" s="86"/>
      <c r="B1395" s="87"/>
      <c r="C1395" s="87"/>
      <c r="D1395" s="88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70"/>
    </row>
    <row r="1396" spans="1:17" s="16" customFormat="1" x14ac:dyDescent="0.25">
      <c r="A1396" s="86"/>
      <c r="B1396" s="87"/>
      <c r="C1396" s="87"/>
      <c r="D1396" s="88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70"/>
    </row>
    <row r="1397" spans="1:17" s="16" customFormat="1" x14ac:dyDescent="0.25">
      <c r="A1397" s="86"/>
      <c r="B1397" s="87"/>
      <c r="C1397" s="87"/>
      <c r="D1397" s="88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70"/>
    </row>
    <row r="1398" spans="1:17" s="16" customFormat="1" x14ac:dyDescent="0.25">
      <c r="A1398" s="86"/>
      <c r="B1398" s="87"/>
      <c r="C1398" s="87"/>
      <c r="D1398" s="88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70"/>
    </row>
    <row r="1399" spans="1:17" s="16" customFormat="1" x14ac:dyDescent="0.25">
      <c r="A1399" s="86"/>
      <c r="B1399" s="87"/>
      <c r="C1399" s="87"/>
      <c r="D1399" s="88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70"/>
    </row>
    <row r="1400" spans="1:17" s="16" customFormat="1" x14ac:dyDescent="0.25">
      <c r="A1400" s="86"/>
      <c r="B1400" s="87"/>
      <c r="C1400" s="87"/>
      <c r="D1400" s="88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70"/>
    </row>
    <row r="1401" spans="1:17" s="16" customFormat="1" x14ac:dyDescent="0.25">
      <c r="A1401" s="86"/>
      <c r="B1401" s="87"/>
      <c r="C1401" s="87"/>
      <c r="D1401" s="88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70"/>
    </row>
    <row r="1402" spans="1:17" s="16" customFormat="1" x14ac:dyDescent="0.25">
      <c r="A1402" s="86"/>
      <c r="B1402" s="87"/>
      <c r="C1402" s="87"/>
      <c r="D1402" s="88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70"/>
    </row>
    <row r="1403" spans="1:17" s="16" customFormat="1" x14ac:dyDescent="0.25">
      <c r="A1403" s="86"/>
      <c r="B1403" s="87"/>
      <c r="C1403" s="87"/>
      <c r="D1403" s="88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70"/>
    </row>
    <row r="1404" spans="1:17" s="16" customFormat="1" x14ac:dyDescent="0.25">
      <c r="A1404" s="86"/>
      <c r="B1404" s="87"/>
      <c r="C1404" s="87"/>
      <c r="D1404" s="88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70"/>
    </row>
    <row r="1405" spans="1:17" s="16" customFormat="1" x14ac:dyDescent="0.25">
      <c r="A1405" s="86"/>
      <c r="B1405" s="87"/>
      <c r="C1405" s="87"/>
      <c r="D1405" s="88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70"/>
    </row>
    <row r="1406" spans="1:17" s="16" customFormat="1" x14ac:dyDescent="0.25">
      <c r="A1406" s="86"/>
      <c r="B1406" s="87"/>
      <c r="C1406" s="87"/>
      <c r="D1406" s="88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70"/>
    </row>
    <row r="1407" spans="1:17" s="16" customFormat="1" x14ac:dyDescent="0.25">
      <c r="A1407" s="86"/>
      <c r="B1407" s="87"/>
      <c r="C1407" s="87"/>
      <c r="D1407" s="88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70"/>
    </row>
    <row r="1408" spans="1:17" s="16" customFormat="1" x14ac:dyDescent="0.25">
      <c r="A1408" s="86"/>
      <c r="B1408" s="87"/>
      <c r="C1408" s="87"/>
      <c r="D1408" s="88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70"/>
    </row>
    <row r="1409" spans="1:17" s="16" customFormat="1" x14ac:dyDescent="0.25">
      <c r="A1409" s="86"/>
      <c r="B1409" s="87"/>
      <c r="C1409" s="87"/>
      <c r="D1409" s="88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70"/>
    </row>
    <row r="1410" spans="1:17" s="16" customFormat="1" x14ac:dyDescent="0.25">
      <c r="A1410" s="86"/>
      <c r="B1410" s="87"/>
      <c r="C1410" s="87"/>
      <c r="D1410" s="88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70"/>
    </row>
    <row r="1411" spans="1:17" s="16" customFormat="1" x14ac:dyDescent="0.25">
      <c r="A1411" s="86"/>
      <c r="B1411" s="87"/>
      <c r="C1411" s="87"/>
      <c r="D1411" s="88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70"/>
    </row>
    <row r="1412" spans="1:17" s="16" customFormat="1" x14ac:dyDescent="0.25">
      <c r="A1412" s="86"/>
      <c r="B1412" s="87"/>
      <c r="C1412" s="87"/>
      <c r="D1412" s="88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70"/>
    </row>
    <row r="1413" spans="1:17" s="16" customFormat="1" x14ac:dyDescent="0.25">
      <c r="A1413" s="86"/>
      <c r="B1413" s="87"/>
      <c r="C1413" s="87"/>
      <c r="D1413" s="88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70"/>
    </row>
    <row r="1414" spans="1:17" s="16" customFormat="1" x14ac:dyDescent="0.25">
      <c r="A1414" s="86"/>
      <c r="B1414" s="87"/>
      <c r="C1414" s="87"/>
      <c r="D1414" s="88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70"/>
    </row>
    <row r="1415" spans="1:17" s="16" customFormat="1" x14ac:dyDescent="0.25">
      <c r="A1415" s="86"/>
      <c r="B1415" s="87"/>
      <c r="C1415" s="87"/>
      <c r="D1415" s="88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70"/>
    </row>
    <row r="1416" spans="1:17" s="16" customFormat="1" x14ac:dyDescent="0.25">
      <c r="A1416" s="86"/>
      <c r="B1416" s="87"/>
      <c r="C1416" s="87"/>
      <c r="D1416" s="88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70"/>
    </row>
    <row r="1417" spans="1:17" s="16" customFormat="1" x14ac:dyDescent="0.25">
      <c r="A1417" s="86"/>
      <c r="B1417" s="87"/>
      <c r="C1417" s="87"/>
      <c r="D1417" s="88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70"/>
    </row>
    <row r="1418" spans="1:17" s="16" customFormat="1" x14ac:dyDescent="0.25">
      <c r="A1418" s="86"/>
      <c r="B1418" s="87"/>
      <c r="C1418" s="87"/>
      <c r="D1418" s="88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70"/>
    </row>
    <row r="1419" spans="1:17" s="16" customFormat="1" x14ac:dyDescent="0.25">
      <c r="A1419" s="86"/>
      <c r="B1419" s="87"/>
      <c r="C1419" s="87"/>
      <c r="D1419" s="88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70"/>
    </row>
    <row r="1420" spans="1:17" s="16" customFormat="1" x14ac:dyDescent="0.25">
      <c r="A1420" s="86"/>
      <c r="B1420" s="87"/>
      <c r="C1420" s="87"/>
      <c r="D1420" s="88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70"/>
    </row>
    <row r="1421" spans="1:17" s="16" customFormat="1" x14ac:dyDescent="0.25">
      <c r="A1421" s="86"/>
      <c r="B1421" s="87"/>
      <c r="C1421" s="87"/>
      <c r="D1421" s="88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70"/>
    </row>
    <row r="1422" spans="1:17" s="16" customFormat="1" x14ac:dyDescent="0.25">
      <c r="A1422" s="86"/>
      <c r="B1422" s="87"/>
      <c r="C1422" s="87"/>
      <c r="D1422" s="88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70"/>
    </row>
    <row r="1423" spans="1:17" s="16" customFormat="1" x14ac:dyDescent="0.25">
      <c r="A1423" s="86"/>
      <c r="B1423" s="87"/>
      <c r="C1423" s="87"/>
      <c r="D1423" s="88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70"/>
    </row>
    <row r="1424" spans="1:17" s="16" customFormat="1" x14ac:dyDescent="0.25">
      <c r="A1424" s="86"/>
      <c r="B1424" s="87"/>
      <c r="C1424" s="87"/>
      <c r="D1424" s="88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70"/>
    </row>
    <row r="1425" spans="1:17" s="16" customFormat="1" x14ac:dyDescent="0.25">
      <c r="A1425" s="86"/>
      <c r="B1425" s="87"/>
      <c r="C1425" s="87"/>
      <c r="D1425" s="88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70"/>
    </row>
    <row r="1426" spans="1:17" s="16" customFormat="1" x14ac:dyDescent="0.25">
      <c r="A1426" s="86"/>
      <c r="B1426" s="87"/>
      <c r="C1426" s="87"/>
      <c r="D1426" s="88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70"/>
    </row>
    <row r="1427" spans="1:17" s="16" customFormat="1" x14ac:dyDescent="0.25">
      <c r="A1427" s="86"/>
      <c r="B1427" s="87"/>
      <c r="C1427" s="87"/>
      <c r="D1427" s="88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70"/>
    </row>
    <row r="1428" spans="1:17" s="16" customFormat="1" x14ac:dyDescent="0.25">
      <c r="A1428" s="86"/>
      <c r="B1428" s="87"/>
      <c r="C1428" s="87"/>
      <c r="D1428" s="88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70"/>
    </row>
    <row r="1429" spans="1:17" s="16" customFormat="1" x14ac:dyDescent="0.25">
      <c r="A1429" s="86"/>
      <c r="B1429" s="87"/>
      <c r="C1429" s="87"/>
      <c r="D1429" s="88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70"/>
    </row>
    <row r="1430" spans="1:17" s="16" customFormat="1" x14ac:dyDescent="0.25">
      <c r="A1430" s="86"/>
      <c r="B1430" s="87"/>
      <c r="C1430" s="87"/>
      <c r="D1430" s="88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70"/>
    </row>
    <row r="1431" spans="1:17" s="16" customFormat="1" x14ac:dyDescent="0.25">
      <c r="A1431" s="86"/>
      <c r="B1431" s="87"/>
      <c r="C1431" s="87"/>
      <c r="D1431" s="88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70"/>
    </row>
    <row r="1432" spans="1:17" s="16" customFormat="1" x14ac:dyDescent="0.25">
      <c r="A1432" s="86"/>
      <c r="B1432" s="87"/>
      <c r="C1432" s="87"/>
      <c r="D1432" s="88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70"/>
    </row>
    <row r="1433" spans="1:17" s="16" customFormat="1" x14ac:dyDescent="0.25">
      <c r="A1433" s="86"/>
      <c r="B1433" s="87"/>
      <c r="C1433" s="87"/>
      <c r="D1433" s="88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70"/>
    </row>
    <row r="1434" spans="1:17" s="16" customFormat="1" x14ac:dyDescent="0.25">
      <c r="A1434" s="86"/>
      <c r="B1434" s="87"/>
      <c r="C1434" s="87"/>
      <c r="D1434" s="88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70"/>
    </row>
    <row r="1435" spans="1:17" s="16" customFormat="1" x14ac:dyDescent="0.25">
      <c r="A1435" s="86"/>
      <c r="B1435" s="87"/>
      <c r="C1435" s="87"/>
      <c r="D1435" s="88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70"/>
    </row>
    <row r="1436" spans="1:17" s="16" customFormat="1" x14ac:dyDescent="0.25">
      <c r="A1436" s="86"/>
      <c r="B1436" s="87"/>
      <c r="C1436" s="87"/>
      <c r="D1436" s="88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70"/>
    </row>
    <row r="1437" spans="1:17" s="16" customFormat="1" x14ac:dyDescent="0.25">
      <c r="A1437" s="86"/>
      <c r="B1437" s="87"/>
      <c r="C1437" s="87"/>
      <c r="D1437" s="88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70"/>
    </row>
    <row r="1438" spans="1:17" s="16" customFormat="1" x14ac:dyDescent="0.25">
      <c r="A1438" s="86"/>
      <c r="B1438" s="87"/>
      <c r="C1438" s="87"/>
      <c r="D1438" s="88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70"/>
    </row>
    <row r="1439" spans="1:17" s="16" customFormat="1" x14ac:dyDescent="0.25">
      <c r="A1439" s="86"/>
      <c r="B1439" s="87"/>
      <c r="C1439" s="87"/>
      <c r="D1439" s="88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70"/>
    </row>
    <row r="1440" spans="1:17" s="16" customFormat="1" x14ac:dyDescent="0.25">
      <c r="A1440" s="86"/>
      <c r="B1440" s="87"/>
      <c r="C1440" s="87"/>
      <c r="D1440" s="88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70"/>
    </row>
    <row r="1441" spans="1:17" s="16" customFormat="1" x14ac:dyDescent="0.25">
      <c r="A1441" s="86"/>
      <c r="B1441" s="87"/>
      <c r="C1441" s="87"/>
      <c r="D1441" s="88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70"/>
    </row>
    <row r="1442" spans="1:17" s="16" customFormat="1" x14ac:dyDescent="0.25">
      <c r="A1442" s="86"/>
      <c r="B1442" s="87"/>
      <c r="C1442" s="87"/>
      <c r="D1442" s="88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70"/>
    </row>
    <row r="1443" spans="1:17" s="16" customFormat="1" x14ac:dyDescent="0.25">
      <c r="A1443" s="86"/>
      <c r="B1443" s="87"/>
      <c r="C1443" s="87"/>
      <c r="D1443" s="88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70"/>
    </row>
    <row r="1444" spans="1:17" s="16" customFormat="1" x14ac:dyDescent="0.25">
      <c r="A1444" s="86"/>
      <c r="B1444" s="87"/>
      <c r="C1444" s="87"/>
      <c r="D1444" s="88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70"/>
    </row>
    <row r="1445" spans="1:17" s="16" customFormat="1" x14ac:dyDescent="0.25">
      <c r="A1445" s="86"/>
      <c r="B1445" s="87"/>
      <c r="C1445" s="87"/>
      <c r="D1445" s="88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70"/>
    </row>
    <row r="1446" spans="1:17" s="16" customFormat="1" x14ac:dyDescent="0.25">
      <c r="A1446" s="86"/>
      <c r="B1446" s="87"/>
      <c r="C1446" s="87"/>
      <c r="D1446" s="88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70"/>
    </row>
    <row r="1447" spans="1:17" s="16" customFormat="1" x14ac:dyDescent="0.25">
      <c r="A1447" s="86"/>
      <c r="B1447" s="87"/>
      <c r="C1447" s="87"/>
      <c r="D1447" s="88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70"/>
    </row>
    <row r="1448" spans="1:17" s="16" customFormat="1" x14ac:dyDescent="0.25">
      <c r="A1448" s="86"/>
      <c r="B1448" s="87"/>
      <c r="C1448" s="87"/>
      <c r="D1448" s="88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70"/>
    </row>
    <row r="1449" spans="1:17" s="16" customFormat="1" x14ac:dyDescent="0.25">
      <c r="A1449" s="86"/>
      <c r="B1449" s="87"/>
      <c r="C1449" s="87"/>
      <c r="D1449" s="88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70"/>
    </row>
    <row r="1450" spans="1:17" s="16" customFormat="1" x14ac:dyDescent="0.25">
      <c r="A1450" s="86"/>
      <c r="B1450" s="87"/>
      <c r="C1450" s="87"/>
      <c r="D1450" s="88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70"/>
    </row>
    <row r="1451" spans="1:17" s="16" customFormat="1" x14ac:dyDescent="0.25">
      <c r="A1451" s="86"/>
      <c r="B1451" s="87"/>
      <c r="C1451" s="87"/>
      <c r="D1451" s="88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70"/>
    </row>
    <row r="1452" spans="1:17" s="16" customFormat="1" x14ac:dyDescent="0.25">
      <c r="A1452" s="86"/>
      <c r="B1452" s="87"/>
      <c r="C1452" s="87"/>
      <c r="D1452" s="88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70"/>
    </row>
    <row r="1453" spans="1:17" s="16" customFormat="1" x14ac:dyDescent="0.25">
      <c r="A1453" s="86"/>
      <c r="B1453" s="87"/>
      <c r="C1453" s="87"/>
      <c r="D1453" s="88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70"/>
    </row>
    <row r="1454" spans="1:17" s="16" customFormat="1" x14ac:dyDescent="0.25">
      <c r="A1454" s="86"/>
      <c r="B1454" s="87"/>
      <c r="C1454" s="87"/>
      <c r="D1454" s="88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70"/>
    </row>
    <row r="1455" spans="1:17" s="16" customFormat="1" x14ac:dyDescent="0.25">
      <c r="A1455" s="86"/>
      <c r="B1455" s="87"/>
      <c r="C1455" s="87"/>
      <c r="D1455" s="88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70"/>
    </row>
    <row r="1456" spans="1:17" s="16" customFormat="1" x14ac:dyDescent="0.25">
      <c r="A1456" s="86"/>
      <c r="B1456" s="87"/>
      <c r="C1456" s="87"/>
      <c r="D1456" s="88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70"/>
    </row>
    <row r="1457" spans="1:17" s="16" customFormat="1" x14ac:dyDescent="0.25">
      <c r="A1457" s="86"/>
      <c r="B1457" s="87"/>
      <c r="C1457" s="87"/>
      <c r="D1457" s="88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70"/>
    </row>
    <row r="1458" spans="1:17" s="16" customFormat="1" x14ac:dyDescent="0.25">
      <c r="A1458" s="86"/>
      <c r="B1458" s="87"/>
      <c r="C1458" s="87"/>
      <c r="D1458" s="88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70"/>
    </row>
    <row r="1459" spans="1:17" s="16" customFormat="1" x14ac:dyDescent="0.25">
      <c r="A1459" s="86"/>
      <c r="B1459" s="87"/>
      <c r="C1459" s="87"/>
      <c r="D1459" s="88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70"/>
    </row>
    <row r="1460" spans="1:17" s="16" customFormat="1" x14ac:dyDescent="0.25">
      <c r="A1460" s="86"/>
      <c r="B1460" s="87"/>
      <c r="C1460" s="87"/>
      <c r="D1460" s="88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70"/>
    </row>
  </sheetData>
  <mergeCells count="50">
    <mergeCell ref="K5:P5"/>
    <mergeCell ref="E14:E15"/>
    <mergeCell ref="A10:P10"/>
    <mergeCell ref="K4:P4"/>
    <mergeCell ref="Q85:Q133"/>
    <mergeCell ref="Q76:Q82"/>
    <mergeCell ref="A11:P11"/>
    <mergeCell ref="M14:N14"/>
    <mergeCell ref="O14:O15"/>
    <mergeCell ref="F14:F15"/>
    <mergeCell ref="E13:I13"/>
    <mergeCell ref="L14:L15"/>
    <mergeCell ref="D101:D104"/>
    <mergeCell ref="H106:I106"/>
    <mergeCell ref="H107:I107"/>
    <mergeCell ref="H108:I108"/>
    <mergeCell ref="K14:K15"/>
    <mergeCell ref="H124:I124"/>
    <mergeCell ref="H120:I120"/>
    <mergeCell ref="H121:I121"/>
    <mergeCell ref="H122:I122"/>
    <mergeCell ref="H123:I123"/>
    <mergeCell ref="Q1:Q22"/>
    <mergeCell ref="Q25:Q38"/>
    <mergeCell ref="Q39:Q46"/>
    <mergeCell ref="Q47:Q59"/>
    <mergeCell ref="H110:I110"/>
    <mergeCell ref="K7:P7"/>
    <mergeCell ref="A9:P9"/>
    <mergeCell ref="A13:A15"/>
    <mergeCell ref="C13:C15"/>
    <mergeCell ref="B13:B15"/>
    <mergeCell ref="D13:D15"/>
    <mergeCell ref="G14:H14"/>
    <mergeCell ref="J13:O13"/>
    <mergeCell ref="I14:I15"/>
    <mergeCell ref="P13:P15"/>
    <mergeCell ref="J14:J15"/>
    <mergeCell ref="H119:I119"/>
    <mergeCell ref="F108:F109"/>
    <mergeCell ref="A129:D130"/>
    <mergeCell ref="L129:N129"/>
    <mergeCell ref="H109:I109"/>
    <mergeCell ref="H112:I112"/>
    <mergeCell ref="H113:I113"/>
    <mergeCell ref="H116:I116"/>
    <mergeCell ref="H117:I117"/>
    <mergeCell ref="H111:I111"/>
    <mergeCell ref="H125:I125"/>
    <mergeCell ref="H118:I118"/>
  </mergeCells>
  <phoneticPr fontId="2" type="noConversion"/>
  <printOptions horizontalCentered="1"/>
  <pageMargins left="0.19685039370078741" right="0" top="1.0236220472440944" bottom="0.31496062992125984" header="0.74803149606299213" footer="0.11811023622047245"/>
  <pageSetup paperSize="9" scale="42" fitToHeight="10000" orientation="landscape" useFirstPageNumber="1" r:id="rId1"/>
  <headerFooter scaleWithDoc="0" alignWithMargins="0">
    <oddFooter>&amp;R&amp;8Сторінка &amp;P</oddFooter>
  </headerFooter>
  <rowBreaks count="2" manualBreakCount="2">
    <brk id="50" max="15" man="1"/>
    <brk id="1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showGridLines="0" showZeros="0" tabSelected="1" view="pageBreakPreview" zoomScale="64" zoomScaleNormal="87" zoomScaleSheetLayoutView="64" workbookViewId="0">
      <selection activeCell="F4" sqref="F4"/>
    </sheetView>
  </sheetViews>
  <sheetFormatPr defaultColWidth="9.1640625" defaultRowHeight="15.75" x14ac:dyDescent="0.25"/>
  <cols>
    <col min="1" max="1" width="19.1640625" style="139" customWidth="1"/>
    <col min="2" max="2" width="22.1640625" style="140" customWidth="1"/>
    <col min="3" max="3" width="74.1640625" style="141" customWidth="1"/>
    <col min="4" max="4" width="23.1640625" style="122" customWidth="1"/>
    <col min="5" max="5" width="23.83203125" style="122" customWidth="1"/>
    <col min="6" max="6" width="23.6640625" style="122" customWidth="1"/>
    <col min="7" max="7" width="20.83203125" style="122" customWidth="1"/>
    <col min="8" max="8" width="21.1640625" style="122" customWidth="1"/>
    <col min="9" max="9" width="22.5" style="122" customWidth="1"/>
    <col min="10" max="10" width="21.1640625" style="122" customWidth="1"/>
    <col min="11" max="11" width="21.33203125" style="122" customWidth="1"/>
    <col min="12" max="12" width="19.1640625" style="122" customWidth="1"/>
    <col min="13" max="13" width="18.83203125" style="122" customWidth="1"/>
    <col min="14" max="14" width="23" style="122" customWidth="1"/>
    <col min="15" max="15" width="22.83203125" style="122" customWidth="1"/>
    <col min="16" max="16" width="7.6640625" style="183" customWidth="1"/>
    <col min="17" max="17" width="0.1640625" style="105" customWidth="1"/>
    <col min="18" max="18" width="11.1640625" style="105" customWidth="1"/>
    <col min="19" max="19" width="12.1640625" style="105" customWidth="1"/>
    <col min="20" max="20" width="11.33203125" style="105" customWidth="1"/>
    <col min="21" max="21" width="10.83203125" style="105" customWidth="1"/>
    <col min="22" max="16384" width="9.1640625" style="105"/>
  </cols>
  <sheetData>
    <row r="1" spans="1:17" ht="27.75" customHeight="1" x14ac:dyDescent="0.4">
      <c r="J1" s="15" t="s">
        <v>197</v>
      </c>
      <c r="K1" s="15"/>
      <c r="L1" s="15"/>
      <c r="M1" s="15"/>
      <c r="N1" s="15"/>
      <c r="O1" s="15"/>
      <c r="P1" s="230"/>
      <c r="Q1" s="230"/>
    </row>
    <row r="2" spans="1:17" ht="24" customHeight="1" x14ac:dyDescent="0.25">
      <c r="J2" s="138" t="s">
        <v>201</v>
      </c>
      <c r="K2" s="138"/>
      <c r="L2" s="138"/>
      <c r="M2" s="138"/>
      <c r="N2" s="138"/>
      <c r="O2" s="138"/>
      <c r="P2" s="230"/>
      <c r="Q2" s="230"/>
    </row>
    <row r="3" spans="1:17" ht="26.25" customHeight="1" x14ac:dyDescent="0.25">
      <c r="J3" s="138" t="s">
        <v>200</v>
      </c>
      <c r="K3" s="138"/>
      <c r="L3" s="138"/>
      <c r="M3" s="138"/>
      <c r="N3" s="138"/>
      <c r="O3" s="138"/>
      <c r="P3" s="230"/>
      <c r="Q3" s="230"/>
    </row>
    <row r="4" spans="1:17" ht="26.25" customHeight="1" x14ac:dyDescent="0.4">
      <c r="J4" s="219" t="s">
        <v>199</v>
      </c>
      <c r="K4" s="219"/>
      <c r="L4" s="219"/>
      <c r="M4" s="219"/>
      <c r="N4" s="219"/>
      <c r="O4" s="219"/>
      <c r="P4" s="230"/>
      <c r="Q4" s="230"/>
    </row>
    <row r="5" spans="1:17" ht="26.25" customHeight="1" x14ac:dyDescent="0.4">
      <c r="J5" s="136"/>
      <c r="K5" s="136"/>
      <c r="L5" s="136"/>
      <c r="M5" s="136"/>
      <c r="N5" s="136"/>
      <c r="O5" s="136"/>
      <c r="P5" s="230"/>
      <c r="Q5" s="230"/>
    </row>
    <row r="6" spans="1:17" ht="26.25" customHeight="1" x14ac:dyDescent="0.4">
      <c r="J6" s="209"/>
      <c r="K6" s="209"/>
      <c r="L6" s="209"/>
      <c r="M6" s="209"/>
      <c r="N6" s="209"/>
      <c r="O6" s="209"/>
      <c r="P6" s="230"/>
      <c r="Q6" s="230"/>
    </row>
    <row r="7" spans="1:17" ht="26.25" customHeight="1" x14ac:dyDescent="0.4">
      <c r="J7" s="15"/>
      <c r="K7" s="15"/>
      <c r="L7" s="15"/>
      <c r="M7" s="15"/>
      <c r="N7" s="15"/>
      <c r="O7" s="15"/>
      <c r="P7" s="230"/>
      <c r="Q7" s="230"/>
    </row>
    <row r="8" spans="1:17" ht="105.75" customHeight="1" x14ac:dyDescent="0.25">
      <c r="A8" s="227" t="s">
        <v>198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30"/>
      <c r="Q8" s="230"/>
    </row>
    <row r="9" spans="1:17" ht="23.25" customHeight="1" x14ac:dyDescent="0.25">
      <c r="A9" s="226" t="s">
        <v>177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30"/>
      <c r="Q9" s="230"/>
    </row>
    <row r="10" spans="1:17" ht="21" customHeight="1" x14ac:dyDescent="0.25">
      <c r="A10" s="220" t="s">
        <v>118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30"/>
      <c r="Q10" s="230"/>
    </row>
    <row r="11" spans="1:17" s="146" customFormat="1" ht="20.25" customHeight="1" x14ac:dyDescent="0.3">
      <c r="A11" s="142"/>
      <c r="B11" s="143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23" t="s">
        <v>72</v>
      </c>
      <c r="P11" s="230"/>
      <c r="Q11" s="230"/>
    </row>
    <row r="12" spans="1:17" s="147" customFormat="1" ht="21.75" customHeight="1" x14ac:dyDescent="0.25">
      <c r="A12" s="228" t="s">
        <v>69</v>
      </c>
      <c r="B12" s="228" t="s">
        <v>65</v>
      </c>
      <c r="C12" s="228" t="s">
        <v>71</v>
      </c>
      <c r="D12" s="214" t="s">
        <v>48</v>
      </c>
      <c r="E12" s="214"/>
      <c r="F12" s="214"/>
      <c r="G12" s="214"/>
      <c r="H12" s="214"/>
      <c r="I12" s="214" t="s">
        <v>49</v>
      </c>
      <c r="J12" s="214"/>
      <c r="K12" s="214"/>
      <c r="L12" s="214"/>
      <c r="M12" s="214"/>
      <c r="N12" s="214"/>
      <c r="O12" s="214" t="s">
        <v>50</v>
      </c>
      <c r="P12" s="230"/>
      <c r="Q12" s="230"/>
    </row>
    <row r="13" spans="1:17" s="147" customFormat="1" ht="29.25" customHeight="1" x14ac:dyDescent="0.25">
      <c r="A13" s="228"/>
      <c r="B13" s="228"/>
      <c r="C13" s="228"/>
      <c r="D13" s="225" t="s">
        <v>66</v>
      </c>
      <c r="E13" s="225" t="s">
        <v>51</v>
      </c>
      <c r="F13" s="213" t="s">
        <v>52</v>
      </c>
      <c r="G13" s="213"/>
      <c r="H13" s="225" t="s">
        <v>53</v>
      </c>
      <c r="I13" s="225" t="s">
        <v>66</v>
      </c>
      <c r="J13" s="225" t="s">
        <v>67</v>
      </c>
      <c r="K13" s="225" t="s">
        <v>51</v>
      </c>
      <c r="L13" s="213" t="s">
        <v>52</v>
      </c>
      <c r="M13" s="213"/>
      <c r="N13" s="225" t="s">
        <v>53</v>
      </c>
      <c r="O13" s="214"/>
      <c r="P13" s="230"/>
      <c r="Q13" s="230"/>
    </row>
    <row r="14" spans="1:17" s="147" customFormat="1" ht="60.75" customHeight="1" x14ac:dyDescent="0.25">
      <c r="A14" s="228"/>
      <c r="B14" s="228"/>
      <c r="C14" s="228"/>
      <c r="D14" s="225"/>
      <c r="E14" s="225"/>
      <c r="F14" s="148" t="s">
        <v>54</v>
      </c>
      <c r="G14" s="148" t="s">
        <v>55</v>
      </c>
      <c r="H14" s="225"/>
      <c r="I14" s="225"/>
      <c r="J14" s="225"/>
      <c r="K14" s="225"/>
      <c r="L14" s="148" t="s">
        <v>54</v>
      </c>
      <c r="M14" s="148" t="s">
        <v>55</v>
      </c>
      <c r="N14" s="225"/>
      <c r="O14" s="214"/>
      <c r="P14" s="230"/>
      <c r="Q14" s="230"/>
    </row>
    <row r="15" spans="1:17" ht="27" hidden="1" customHeight="1" x14ac:dyDescent="0.25">
      <c r="A15" s="68" t="s">
        <v>92</v>
      </c>
      <c r="B15" s="68" t="s">
        <v>28</v>
      </c>
      <c r="C15" s="51" t="s">
        <v>93</v>
      </c>
      <c r="D15" s="152" t="e">
        <f>'дод 2 '!#REF!</f>
        <v>#REF!</v>
      </c>
      <c r="E15" s="152" t="e">
        <f>'дод 2 '!#REF!</f>
        <v>#REF!</v>
      </c>
      <c r="F15" s="152" t="e">
        <f>'дод 2 '!#REF!</f>
        <v>#REF!</v>
      </c>
      <c r="G15" s="152" t="e">
        <f>'дод 2 '!#REF!</f>
        <v>#REF!</v>
      </c>
      <c r="H15" s="152" t="e">
        <f>'дод 2 '!#REF!</f>
        <v>#REF!</v>
      </c>
      <c r="I15" s="152" t="e">
        <f>'дод 2 '!#REF!</f>
        <v>#REF!</v>
      </c>
      <c r="J15" s="152" t="e">
        <f>'дод 2 '!#REF!</f>
        <v>#REF!</v>
      </c>
      <c r="K15" s="152" t="e">
        <f>'дод 2 '!#REF!</f>
        <v>#REF!</v>
      </c>
      <c r="L15" s="152" t="e">
        <f>'дод 2 '!#REF!</f>
        <v>#REF!</v>
      </c>
      <c r="M15" s="152" t="e">
        <f>'дод 2 '!#REF!</f>
        <v>#REF!</v>
      </c>
      <c r="N15" s="152" t="e">
        <f>'дод 2 '!#REF!</f>
        <v>#REF!</v>
      </c>
      <c r="O15" s="152" t="e">
        <f>'дод 2 '!#REF!</f>
        <v>#REF!</v>
      </c>
      <c r="P15" s="230"/>
      <c r="Q15" s="230"/>
    </row>
    <row r="16" spans="1:17" s="156" customFormat="1" ht="63" hidden="1" customHeight="1" x14ac:dyDescent="0.25">
      <c r="A16" s="153"/>
      <c r="B16" s="54"/>
      <c r="C16" s="154" t="s">
        <v>94</v>
      </c>
      <c r="D16" s="155" t="e">
        <f>'дод 2 '!#REF!</f>
        <v>#REF!</v>
      </c>
      <c r="E16" s="155" t="e">
        <f>'дод 2 '!#REF!</f>
        <v>#REF!</v>
      </c>
      <c r="F16" s="155" t="e">
        <f>'дод 2 '!#REF!</f>
        <v>#REF!</v>
      </c>
      <c r="G16" s="155" t="e">
        <f>'дод 2 '!#REF!</f>
        <v>#REF!</v>
      </c>
      <c r="H16" s="155" t="e">
        <f>'дод 2 '!#REF!</f>
        <v>#REF!</v>
      </c>
      <c r="I16" s="155" t="e">
        <f>'дод 2 '!#REF!</f>
        <v>#REF!</v>
      </c>
      <c r="J16" s="155" t="e">
        <f>'дод 2 '!#REF!</f>
        <v>#REF!</v>
      </c>
      <c r="K16" s="155" t="e">
        <f>'дод 2 '!#REF!</f>
        <v>#REF!</v>
      </c>
      <c r="L16" s="155" t="e">
        <f>'дод 2 '!#REF!</f>
        <v>#REF!</v>
      </c>
      <c r="M16" s="155" t="e">
        <f>'дод 2 '!#REF!</f>
        <v>#REF!</v>
      </c>
      <c r="N16" s="155" t="e">
        <f>'дод 2 '!#REF!</f>
        <v>#REF!</v>
      </c>
      <c r="O16" s="155" t="e">
        <f>'дод 2 '!#REF!</f>
        <v>#REF!</v>
      </c>
      <c r="P16" s="230"/>
      <c r="Q16" s="230"/>
    </row>
    <row r="17" spans="1:17" s="147" customFormat="1" ht="20.25" customHeight="1" x14ac:dyDescent="0.25">
      <c r="A17" s="157" t="s">
        <v>7</v>
      </c>
      <c r="B17" s="56"/>
      <c r="C17" s="150" t="s">
        <v>176</v>
      </c>
      <c r="D17" s="151">
        <v>1524533595</v>
      </c>
      <c r="E17" s="151">
        <v>1524533595</v>
      </c>
      <c r="F17" s="151">
        <v>1069579670</v>
      </c>
      <c r="G17" s="151">
        <v>142376600</v>
      </c>
      <c r="H17" s="151">
        <v>0</v>
      </c>
      <c r="I17" s="151">
        <v>137387794</v>
      </c>
      <c r="J17" s="151">
        <v>32410434</v>
      </c>
      <c r="K17" s="151">
        <v>104825160</v>
      </c>
      <c r="L17" s="151">
        <v>9759935</v>
      </c>
      <c r="M17" s="151">
        <v>5594400</v>
      </c>
      <c r="N17" s="151">
        <v>32562634</v>
      </c>
      <c r="O17" s="151">
        <v>1661921389</v>
      </c>
      <c r="P17" s="230"/>
      <c r="Q17" s="230"/>
    </row>
    <row r="18" spans="1:17" s="147" customFormat="1" ht="18.75" customHeight="1" x14ac:dyDescent="0.25">
      <c r="A18" s="157"/>
      <c r="B18" s="56"/>
      <c r="C18" s="57" t="s">
        <v>191</v>
      </c>
      <c r="D18" s="152">
        <f t="shared" ref="D18" si="0">E18+H18</f>
        <v>0</v>
      </c>
      <c r="E18" s="152"/>
      <c r="F18" s="152"/>
      <c r="G18" s="152"/>
      <c r="H18" s="152"/>
      <c r="I18" s="152">
        <f t="shared" ref="I18" si="1">K18+N18</f>
        <v>1000000</v>
      </c>
      <c r="J18" s="152">
        <v>1000000</v>
      </c>
      <c r="K18" s="152"/>
      <c r="L18" s="152"/>
      <c r="M18" s="152"/>
      <c r="N18" s="152">
        <v>1000000</v>
      </c>
      <c r="O18" s="152">
        <f t="shared" ref="O18" si="2">D18+I18</f>
        <v>1000000</v>
      </c>
      <c r="P18" s="230"/>
      <c r="Q18" s="230"/>
    </row>
    <row r="19" spans="1:17" s="147" customFormat="1" ht="18.75" customHeight="1" x14ac:dyDescent="0.25">
      <c r="A19" s="157"/>
      <c r="B19" s="56"/>
      <c r="C19" s="57" t="s">
        <v>192</v>
      </c>
      <c r="D19" s="151">
        <f>SUM(D17:D18)</f>
        <v>1524533595</v>
      </c>
      <c r="E19" s="151">
        <f t="shared" ref="E19" si="3">SUM(E17:E18)</f>
        <v>1524533595</v>
      </c>
      <c r="F19" s="151">
        <f t="shared" ref="F19" si="4">SUM(F17:F18)</f>
        <v>1069579670</v>
      </c>
      <c r="G19" s="151">
        <f t="shared" ref="G19" si="5">SUM(G17:G18)</f>
        <v>142376600</v>
      </c>
      <c r="H19" s="151">
        <f t="shared" ref="H19" si="6">SUM(H17:H18)</f>
        <v>0</v>
      </c>
      <c r="I19" s="151">
        <f>SUM(I17:I18)</f>
        <v>138387794</v>
      </c>
      <c r="J19" s="151">
        <f t="shared" ref="J19" si="7">SUM(J17:J18)</f>
        <v>33410434</v>
      </c>
      <c r="K19" s="151">
        <f t="shared" ref="K19" si="8">SUM(K17:K18)</f>
        <v>104825160</v>
      </c>
      <c r="L19" s="151">
        <f t="shared" ref="L19" si="9">SUM(L17:L18)</f>
        <v>9759935</v>
      </c>
      <c r="M19" s="151">
        <f t="shared" ref="M19" si="10">SUM(M17:M18)</f>
        <v>5594400</v>
      </c>
      <c r="N19" s="151">
        <f t="shared" ref="N19" si="11">SUM(N17:N18)</f>
        <v>33562634</v>
      </c>
      <c r="O19" s="151">
        <f t="shared" ref="O19" si="12">SUM(O17:O18)</f>
        <v>1662921389</v>
      </c>
      <c r="P19" s="230"/>
      <c r="Q19" s="230"/>
    </row>
    <row r="20" spans="1:17" s="161" customFormat="1" ht="31.5" customHeight="1" x14ac:dyDescent="0.25">
      <c r="A20" s="158"/>
      <c r="B20" s="59"/>
      <c r="C20" s="159" t="s">
        <v>82</v>
      </c>
      <c r="D20" s="160">
        <v>551078300</v>
      </c>
      <c r="E20" s="160">
        <v>551078300</v>
      </c>
      <c r="F20" s="160">
        <v>452384600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551078300</v>
      </c>
      <c r="P20" s="230"/>
      <c r="Q20" s="230"/>
    </row>
    <row r="21" spans="1:17" s="161" customFormat="1" ht="31.5" hidden="1" customHeight="1" x14ac:dyDescent="0.25">
      <c r="A21" s="158"/>
      <c r="B21" s="59"/>
      <c r="C21" s="35" t="s">
        <v>135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230"/>
      <c r="Q21" s="230"/>
    </row>
    <row r="22" spans="1:17" s="161" customFormat="1" ht="47.25" customHeight="1" x14ac:dyDescent="0.25">
      <c r="A22" s="158"/>
      <c r="B22" s="59"/>
      <c r="C22" s="159" t="s">
        <v>78</v>
      </c>
      <c r="D22" s="160">
        <v>4320175</v>
      </c>
      <c r="E22" s="160">
        <v>4320175</v>
      </c>
      <c r="F22" s="160">
        <v>1714570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4320175</v>
      </c>
      <c r="P22" s="230"/>
      <c r="Q22" s="230"/>
    </row>
    <row r="23" spans="1:17" s="161" customFormat="1" ht="47.25" hidden="1" customHeight="1" x14ac:dyDescent="0.25">
      <c r="A23" s="158"/>
      <c r="B23" s="59"/>
      <c r="C23" s="159" t="s">
        <v>80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230"/>
      <c r="Q23" s="230"/>
    </row>
    <row r="24" spans="1:17" s="161" customFormat="1" ht="53.25" hidden="1" customHeight="1" x14ac:dyDescent="0.25">
      <c r="A24" s="158"/>
      <c r="B24" s="59"/>
      <c r="C24" s="35" t="s">
        <v>77</v>
      </c>
      <c r="D24" s="160" t="e">
        <f>#REF!</f>
        <v>#REF!</v>
      </c>
      <c r="E24" s="160" t="e">
        <f>#REF!</f>
        <v>#REF!</v>
      </c>
      <c r="F24" s="160" t="e">
        <f>#REF!</f>
        <v>#REF!</v>
      </c>
      <c r="G24" s="160" t="e">
        <f>#REF!</f>
        <v>#REF!</v>
      </c>
      <c r="H24" s="160" t="e">
        <f>#REF!</f>
        <v>#REF!</v>
      </c>
      <c r="I24" s="160" t="e">
        <f>#REF!</f>
        <v>#REF!</v>
      </c>
      <c r="J24" s="160" t="e">
        <f>#REF!</f>
        <v>#REF!</v>
      </c>
      <c r="K24" s="160" t="e">
        <f>#REF!</f>
        <v>#REF!</v>
      </c>
      <c r="L24" s="160" t="e">
        <f>#REF!</f>
        <v>#REF!</v>
      </c>
      <c r="M24" s="160" t="e">
        <f>#REF!</f>
        <v>#REF!</v>
      </c>
      <c r="N24" s="160" t="e">
        <f>#REF!</f>
        <v>#REF!</v>
      </c>
      <c r="O24" s="160" t="e">
        <f>#REF!</f>
        <v>#REF!</v>
      </c>
      <c r="P24" s="230"/>
      <c r="Q24" s="230"/>
    </row>
    <row r="25" spans="1:17" s="161" customFormat="1" ht="63" hidden="1" customHeight="1" x14ac:dyDescent="0.25">
      <c r="A25" s="158"/>
      <c r="B25" s="59"/>
      <c r="C25" s="159" t="s">
        <v>79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230"/>
      <c r="Q25" s="230"/>
    </row>
    <row r="26" spans="1:17" s="161" customFormat="1" ht="63" hidden="1" customHeight="1" x14ac:dyDescent="0.25">
      <c r="A26" s="158"/>
      <c r="B26" s="158"/>
      <c r="C26" s="35" t="s">
        <v>104</v>
      </c>
      <c r="D26" s="160" t="e">
        <f>#REF!</f>
        <v>#REF!</v>
      </c>
      <c r="E26" s="160" t="e">
        <f>#REF!</f>
        <v>#REF!</v>
      </c>
      <c r="F26" s="160" t="e">
        <f>#REF!</f>
        <v>#REF!</v>
      </c>
      <c r="G26" s="160" t="e">
        <f>#REF!</f>
        <v>#REF!</v>
      </c>
      <c r="H26" s="160" t="e">
        <f>#REF!</f>
        <v>#REF!</v>
      </c>
      <c r="I26" s="160" t="e">
        <f>#REF!</f>
        <v>#REF!</v>
      </c>
      <c r="J26" s="160" t="e">
        <f>#REF!</f>
        <v>#REF!</v>
      </c>
      <c r="K26" s="160" t="e">
        <f>#REF!</f>
        <v>#REF!</v>
      </c>
      <c r="L26" s="160" t="e">
        <f>#REF!</f>
        <v>#REF!</v>
      </c>
      <c r="M26" s="160" t="e">
        <f>#REF!</f>
        <v>#REF!</v>
      </c>
      <c r="N26" s="160" t="e">
        <f>#REF!</f>
        <v>#REF!</v>
      </c>
      <c r="O26" s="160" t="e">
        <f>#REF!</f>
        <v>#REF!</v>
      </c>
      <c r="P26" s="230"/>
      <c r="Q26" s="230"/>
    </row>
    <row r="27" spans="1:17" s="161" customFormat="1" ht="31.5" hidden="1" customHeight="1" x14ac:dyDescent="0.25">
      <c r="A27" s="158"/>
      <c r="B27" s="158"/>
      <c r="C27" s="35" t="s">
        <v>114</v>
      </c>
      <c r="D27" s="160">
        <f>D35+D37</f>
        <v>0</v>
      </c>
      <c r="E27" s="160">
        <f t="shared" ref="E27:O27" si="13">E35+E37</f>
        <v>0</v>
      </c>
      <c r="F27" s="160">
        <f t="shared" si="13"/>
        <v>0</v>
      </c>
      <c r="G27" s="160">
        <f t="shared" si="13"/>
        <v>0</v>
      </c>
      <c r="H27" s="160">
        <f t="shared" si="13"/>
        <v>0</v>
      </c>
      <c r="I27" s="160">
        <f t="shared" si="13"/>
        <v>0</v>
      </c>
      <c r="J27" s="160">
        <f t="shared" si="13"/>
        <v>0</v>
      </c>
      <c r="K27" s="160">
        <f t="shared" si="13"/>
        <v>0</v>
      </c>
      <c r="L27" s="160">
        <f t="shared" si="13"/>
        <v>0</v>
      </c>
      <c r="M27" s="160">
        <f t="shared" si="13"/>
        <v>0</v>
      </c>
      <c r="N27" s="160">
        <f t="shared" si="13"/>
        <v>0</v>
      </c>
      <c r="O27" s="160">
        <f t="shared" si="13"/>
        <v>0</v>
      </c>
      <c r="P27" s="230"/>
      <c r="Q27" s="230"/>
    </row>
    <row r="28" spans="1:17" s="161" customFormat="1" ht="55.5" hidden="1" customHeight="1" x14ac:dyDescent="0.25">
      <c r="A28" s="158"/>
      <c r="B28" s="158"/>
      <c r="C28" s="35" t="s">
        <v>119</v>
      </c>
      <c r="D28" s="160" t="e">
        <f>#REF!</f>
        <v>#REF!</v>
      </c>
      <c r="E28" s="160" t="e">
        <f>#REF!</f>
        <v>#REF!</v>
      </c>
      <c r="F28" s="160" t="e">
        <f>#REF!</f>
        <v>#REF!</v>
      </c>
      <c r="G28" s="160" t="e">
        <f>#REF!</f>
        <v>#REF!</v>
      </c>
      <c r="H28" s="160" t="e">
        <f>#REF!</f>
        <v>#REF!</v>
      </c>
      <c r="I28" s="160" t="e">
        <f>#REF!</f>
        <v>#REF!</v>
      </c>
      <c r="J28" s="160" t="e">
        <f>#REF!</f>
        <v>#REF!</v>
      </c>
      <c r="K28" s="160" t="e">
        <f>#REF!</f>
        <v>#REF!</v>
      </c>
      <c r="L28" s="160" t="e">
        <f>#REF!</f>
        <v>#REF!</v>
      </c>
      <c r="M28" s="160" t="e">
        <f>#REF!</f>
        <v>#REF!</v>
      </c>
      <c r="N28" s="160" t="e">
        <f>#REF!</f>
        <v>#REF!</v>
      </c>
      <c r="O28" s="160" t="e">
        <f>#REF!</f>
        <v>#REF!</v>
      </c>
      <c r="P28" s="230"/>
      <c r="Q28" s="230"/>
    </row>
    <row r="29" spans="1:17" s="161" customFormat="1" ht="63" hidden="1" customHeight="1" x14ac:dyDescent="0.25">
      <c r="A29" s="158"/>
      <c r="B29" s="158"/>
      <c r="C29" s="35" t="s">
        <v>116</v>
      </c>
      <c r="D29" s="160" t="e">
        <f>#REF!</f>
        <v>#REF!</v>
      </c>
      <c r="E29" s="160" t="e">
        <f>#REF!</f>
        <v>#REF!</v>
      </c>
      <c r="F29" s="160" t="e">
        <f>#REF!</f>
        <v>#REF!</v>
      </c>
      <c r="G29" s="160" t="e">
        <f>#REF!</f>
        <v>#REF!</v>
      </c>
      <c r="H29" s="160" t="e">
        <f>#REF!</f>
        <v>#REF!</v>
      </c>
      <c r="I29" s="160" t="e">
        <f>#REF!</f>
        <v>#REF!</v>
      </c>
      <c r="J29" s="160" t="e">
        <f>#REF!</f>
        <v>#REF!</v>
      </c>
      <c r="K29" s="160" t="e">
        <f>#REF!</f>
        <v>#REF!</v>
      </c>
      <c r="L29" s="160" t="e">
        <f>#REF!</f>
        <v>#REF!</v>
      </c>
      <c r="M29" s="160" t="e">
        <f>#REF!</f>
        <v>#REF!</v>
      </c>
      <c r="N29" s="160" t="e">
        <f>#REF!</f>
        <v>#REF!</v>
      </c>
      <c r="O29" s="160" t="e">
        <f>#REF!</f>
        <v>#REF!</v>
      </c>
      <c r="P29" s="230"/>
      <c r="Q29" s="230"/>
    </row>
    <row r="30" spans="1:17" s="161" customFormat="1" ht="15.75" hidden="1" customHeight="1" x14ac:dyDescent="0.25">
      <c r="A30" s="158"/>
      <c r="B30" s="158"/>
      <c r="C30" s="35" t="s">
        <v>87</v>
      </c>
      <c r="D30" s="160" t="e">
        <f>#REF!</f>
        <v>#REF!</v>
      </c>
      <c r="E30" s="160" t="e">
        <f>#REF!</f>
        <v>#REF!</v>
      </c>
      <c r="F30" s="160" t="e">
        <f>#REF!</f>
        <v>#REF!</v>
      </c>
      <c r="G30" s="160" t="e">
        <f>#REF!</f>
        <v>#REF!</v>
      </c>
      <c r="H30" s="160" t="e">
        <f>#REF!</f>
        <v>#REF!</v>
      </c>
      <c r="I30" s="160" t="e">
        <f>#REF!</f>
        <v>#REF!</v>
      </c>
      <c r="J30" s="160" t="e">
        <f>#REF!</f>
        <v>#REF!</v>
      </c>
      <c r="K30" s="160" t="e">
        <f>#REF!</f>
        <v>#REF!</v>
      </c>
      <c r="L30" s="160" t="e">
        <f>#REF!</f>
        <v>#REF!</v>
      </c>
      <c r="M30" s="160" t="e">
        <f>#REF!</f>
        <v>#REF!</v>
      </c>
      <c r="N30" s="160" t="e">
        <f>#REF!</f>
        <v>#REF!</v>
      </c>
      <c r="O30" s="160" t="e">
        <f>#REF!</f>
        <v>#REF!</v>
      </c>
      <c r="P30" s="230"/>
      <c r="Q30" s="230"/>
    </row>
    <row r="31" spans="1:17" s="161" customFormat="1" ht="61.5" hidden="1" customHeight="1" x14ac:dyDescent="0.25">
      <c r="A31" s="158"/>
      <c r="B31" s="158"/>
      <c r="C31" s="35" t="e">
        <f>'дод 2 '!#REF!</f>
        <v>#REF!</v>
      </c>
      <c r="D31" s="160" t="e">
        <f>#REF!</f>
        <v>#REF!</v>
      </c>
      <c r="E31" s="160" t="e">
        <f>#REF!</f>
        <v>#REF!</v>
      </c>
      <c r="F31" s="160" t="e">
        <f>#REF!</f>
        <v>#REF!</v>
      </c>
      <c r="G31" s="160" t="e">
        <f>#REF!</f>
        <v>#REF!</v>
      </c>
      <c r="H31" s="160" t="e">
        <f>#REF!</f>
        <v>#REF!</v>
      </c>
      <c r="I31" s="160" t="e">
        <f>#REF!</f>
        <v>#REF!</v>
      </c>
      <c r="J31" s="160" t="e">
        <f>#REF!</f>
        <v>#REF!</v>
      </c>
      <c r="K31" s="160" t="e">
        <f>#REF!</f>
        <v>#REF!</v>
      </c>
      <c r="L31" s="160" t="e">
        <f>#REF!</f>
        <v>#REF!</v>
      </c>
      <c r="M31" s="160" t="e">
        <f>#REF!</f>
        <v>#REF!</v>
      </c>
      <c r="N31" s="160" t="e">
        <f>#REF!</f>
        <v>#REF!</v>
      </c>
      <c r="O31" s="160" t="e">
        <f>#REF!</f>
        <v>#REF!</v>
      </c>
      <c r="P31" s="230"/>
      <c r="Q31" s="230"/>
    </row>
    <row r="32" spans="1:17" s="161" customFormat="1" ht="48.75" hidden="1" customHeight="1" x14ac:dyDescent="0.25">
      <c r="A32" s="158"/>
      <c r="B32" s="158"/>
      <c r="C32" s="35" t="s">
        <v>180</v>
      </c>
      <c r="D32" s="160" t="e">
        <f>#REF!</f>
        <v>#REF!</v>
      </c>
      <c r="E32" s="160" t="e">
        <f>#REF!</f>
        <v>#REF!</v>
      </c>
      <c r="F32" s="160" t="e">
        <f>#REF!</f>
        <v>#REF!</v>
      </c>
      <c r="G32" s="160" t="e">
        <f>#REF!</f>
        <v>#REF!</v>
      </c>
      <c r="H32" s="160" t="e">
        <f>#REF!</f>
        <v>#REF!</v>
      </c>
      <c r="I32" s="160" t="e">
        <f>#REF!</f>
        <v>#REF!</v>
      </c>
      <c r="J32" s="160" t="e">
        <f>#REF!</f>
        <v>#REF!</v>
      </c>
      <c r="K32" s="160" t="e">
        <f>#REF!</f>
        <v>#REF!</v>
      </c>
      <c r="L32" s="160" t="e">
        <f>#REF!</f>
        <v>#REF!</v>
      </c>
      <c r="M32" s="160" t="e">
        <f>#REF!</f>
        <v>#REF!</v>
      </c>
      <c r="N32" s="160" t="e">
        <f>#REF!</f>
        <v>#REF!</v>
      </c>
      <c r="O32" s="160" t="e">
        <f>#REF!</f>
        <v>#REF!</v>
      </c>
      <c r="P32" s="230"/>
      <c r="Q32" s="230"/>
    </row>
    <row r="33" spans="1:17" ht="31.5" hidden="1" customHeight="1" x14ac:dyDescent="0.25">
      <c r="A33" s="65">
        <v>1061</v>
      </c>
      <c r="B33" s="38" t="s">
        <v>8</v>
      </c>
      <c r="C33" s="40" t="s">
        <v>109</v>
      </c>
      <c r="D33" s="152">
        <f>'дод 2 '!E39</f>
        <v>0</v>
      </c>
      <c r="E33" s="152">
        <f>'дод 2 '!F39</f>
        <v>0</v>
      </c>
      <c r="F33" s="152">
        <f>'дод 2 '!G39</f>
        <v>0</v>
      </c>
      <c r="G33" s="152">
        <f>'дод 2 '!H39</f>
        <v>0</v>
      </c>
      <c r="H33" s="152">
        <f>'дод 2 '!I39</f>
        <v>0</v>
      </c>
      <c r="I33" s="152">
        <f>'дод 2 '!J39</f>
        <v>0</v>
      </c>
      <c r="J33" s="152">
        <f>'дод 2 '!K39</f>
        <v>0</v>
      </c>
      <c r="K33" s="152">
        <f>'дод 2 '!L39</f>
        <v>0</v>
      </c>
      <c r="L33" s="152">
        <f>'дод 2 '!M39</f>
        <v>0</v>
      </c>
      <c r="M33" s="152">
        <f>'дод 2 '!N39</f>
        <v>0</v>
      </c>
      <c r="N33" s="152">
        <f>'дод 2 '!O39</f>
        <v>0</v>
      </c>
      <c r="O33" s="152">
        <f>'дод 2 '!P39</f>
        <v>0</v>
      </c>
      <c r="P33" s="229"/>
      <c r="Q33" s="230"/>
    </row>
    <row r="34" spans="1:17" ht="47.25" hidden="1" customHeight="1" x14ac:dyDescent="0.25">
      <c r="A34" s="65"/>
      <c r="B34" s="38"/>
      <c r="C34" s="45" t="s">
        <v>115</v>
      </c>
      <c r="D34" s="155">
        <f>'дод 2 '!E40</f>
        <v>0</v>
      </c>
      <c r="E34" s="155">
        <f>'дод 2 '!F40</f>
        <v>0</v>
      </c>
      <c r="F34" s="155">
        <f>'дод 2 '!G40</f>
        <v>0</v>
      </c>
      <c r="G34" s="155">
        <f>'дод 2 '!H40</f>
        <v>0</v>
      </c>
      <c r="H34" s="155">
        <f>'дод 2 '!I40</f>
        <v>0</v>
      </c>
      <c r="I34" s="155">
        <f>'дод 2 '!J40</f>
        <v>0</v>
      </c>
      <c r="J34" s="155">
        <f>'дод 2 '!K40</f>
        <v>0</v>
      </c>
      <c r="K34" s="155">
        <f>'дод 2 '!L40</f>
        <v>0</v>
      </c>
      <c r="L34" s="155">
        <f>'дод 2 '!M40</f>
        <v>0</v>
      </c>
      <c r="M34" s="155">
        <f>'дод 2 '!N40</f>
        <v>0</v>
      </c>
      <c r="N34" s="155">
        <f>'дод 2 '!O40</f>
        <v>0</v>
      </c>
      <c r="O34" s="155">
        <f>'дод 2 '!P40</f>
        <v>0</v>
      </c>
      <c r="P34" s="229"/>
      <c r="Q34" s="230"/>
    </row>
    <row r="35" spans="1:17" s="156" customFormat="1" ht="31.5" hidden="1" customHeight="1" x14ac:dyDescent="0.25">
      <c r="A35" s="153"/>
      <c r="B35" s="44"/>
      <c r="C35" s="45" t="s">
        <v>114</v>
      </c>
      <c r="D35" s="155">
        <f>'дод 2 '!E41</f>
        <v>0</v>
      </c>
      <c r="E35" s="155">
        <f>'дод 2 '!F41</f>
        <v>0</v>
      </c>
      <c r="F35" s="155">
        <f>'дод 2 '!G41</f>
        <v>0</v>
      </c>
      <c r="G35" s="155">
        <f>'дод 2 '!H41</f>
        <v>0</v>
      </c>
      <c r="H35" s="155">
        <f>'дод 2 '!I41</f>
        <v>0</v>
      </c>
      <c r="I35" s="155">
        <f>'дод 2 '!J41</f>
        <v>0</v>
      </c>
      <c r="J35" s="155">
        <f>'дод 2 '!K41</f>
        <v>0</v>
      </c>
      <c r="K35" s="155">
        <f>'дод 2 '!L41</f>
        <v>0</v>
      </c>
      <c r="L35" s="155">
        <f>'дод 2 '!M41</f>
        <v>0</v>
      </c>
      <c r="M35" s="155">
        <f>'дод 2 '!N41</f>
        <v>0</v>
      </c>
      <c r="N35" s="155">
        <f>'дод 2 '!O41</f>
        <v>0</v>
      </c>
      <c r="O35" s="155">
        <f>'дод 2 '!P41</f>
        <v>0</v>
      </c>
      <c r="P35" s="229"/>
      <c r="Q35" s="230"/>
    </row>
    <row r="36" spans="1:17" s="156" customFormat="1" ht="63" hidden="1" customHeight="1" x14ac:dyDescent="0.25">
      <c r="A36" s="65">
        <v>1062</v>
      </c>
      <c r="B36" s="38" t="s">
        <v>10</v>
      </c>
      <c r="C36" s="43" t="s">
        <v>101</v>
      </c>
      <c r="D36" s="152">
        <f>'дод 2 '!E42</f>
        <v>0</v>
      </c>
      <c r="E36" s="152">
        <f>'дод 2 '!F42</f>
        <v>0</v>
      </c>
      <c r="F36" s="152">
        <f>'дод 2 '!G42</f>
        <v>0</v>
      </c>
      <c r="G36" s="152">
        <f>'дод 2 '!H42</f>
        <v>0</v>
      </c>
      <c r="H36" s="152">
        <f>'дод 2 '!I42</f>
        <v>0</v>
      </c>
      <c r="I36" s="152">
        <f>'дод 2 '!J42</f>
        <v>0</v>
      </c>
      <c r="J36" s="152">
        <f>'дод 2 '!K42</f>
        <v>0</v>
      </c>
      <c r="K36" s="152">
        <f>'дод 2 '!L42</f>
        <v>0</v>
      </c>
      <c r="L36" s="152">
        <f>'дод 2 '!M42</f>
        <v>0</v>
      </c>
      <c r="M36" s="152">
        <f>'дод 2 '!N42</f>
        <v>0</v>
      </c>
      <c r="N36" s="152">
        <f>'дод 2 '!O42</f>
        <v>0</v>
      </c>
      <c r="O36" s="152">
        <f>'дод 2 '!P42</f>
        <v>0</v>
      </c>
      <c r="P36" s="229"/>
      <c r="Q36" s="230"/>
    </row>
    <row r="37" spans="1:17" s="156" customFormat="1" ht="31.5" hidden="1" customHeight="1" x14ac:dyDescent="0.25">
      <c r="A37" s="153"/>
      <c r="B37" s="44"/>
      <c r="C37" s="45" t="str">
        <f>'дод 2 '!D43</f>
        <v>залишку коштів освітньої субвенції , що утворився на початок бюджетного періоду</v>
      </c>
      <c r="D37" s="155">
        <f>'дод 2 '!E43</f>
        <v>0</v>
      </c>
      <c r="E37" s="155">
        <f>'дод 2 '!F43</f>
        <v>0</v>
      </c>
      <c r="F37" s="155">
        <f>'дод 2 '!G43</f>
        <v>0</v>
      </c>
      <c r="G37" s="155">
        <f>'дод 2 '!H43</f>
        <v>0</v>
      </c>
      <c r="H37" s="155">
        <f>'дод 2 '!I43</f>
        <v>0</v>
      </c>
      <c r="I37" s="155">
        <f>'дод 2 '!J43</f>
        <v>0</v>
      </c>
      <c r="J37" s="155">
        <f>'дод 2 '!K43</f>
        <v>0</v>
      </c>
      <c r="K37" s="155">
        <f>'дод 2 '!L43</f>
        <v>0</v>
      </c>
      <c r="L37" s="155">
        <f>'дод 2 '!M43</f>
        <v>0</v>
      </c>
      <c r="M37" s="155">
        <f>'дод 2 '!N43</f>
        <v>0</v>
      </c>
      <c r="N37" s="155">
        <f>'дод 2 '!O43</f>
        <v>0</v>
      </c>
      <c r="O37" s="155">
        <f>'дод 2 '!P43</f>
        <v>0</v>
      </c>
      <c r="P37" s="229"/>
      <c r="Q37" s="230"/>
    </row>
    <row r="38" spans="1:17" s="156" customFormat="1" ht="38.25" customHeight="1" x14ac:dyDescent="0.25">
      <c r="A38" s="38" t="s">
        <v>9</v>
      </c>
      <c r="B38" s="38" t="s">
        <v>11</v>
      </c>
      <c r="C38" s="43" t="s">
        <v>73</v>
      </c>
      <c r="D38" s="152">
        <f>'дод 2 '!E44</f>
        <v>49233900</v>
      </c>
      <c r="E38" s="152">
        <f>'дод 2 '!F44</f>
        <v>49233900</v>
      </c>
      <c r="F38" s="152">
        <f>'дод 2 '!G44</f>
        <v>34500000</v>
      </c>
      <c r="G38" s="152">
        <f>'дод 2 '!H44</f>
        <v>6479900</v>
      </c>
      <c r="H38" s="152">
        <f>'дод 2 '!I44</f>
        <v>0</v>
      </c>
      <c r="I38" s="152">
        <f>'дод 2 '!J44</f>
        <v>0</v>
      </c>
      <c r="J38" s="152">
        <f>'дод 2 '!K44</f>
        <v>0</v>
      </c>
      <c r="K38" s="152">
        <f>'дод 2 '!L44</f>
        <v>0</v>
      </c>
      <c r="L38" s="152">
        <f>'дод 2 '!M44</f>
        <v>0</v>
      </c>
      <c r="M38" s="152">
        <f>'дод 2 '!N44</f>
        <v>0</v>
      </c>
      <c r="N38" s="152">
        <f>'дод 2 '!O44</f>
        <v>0</v>
      </c>
      <c r="O38" s="152">
        <f>'дод 2 '!P44</f>
        <v>49233900</v>
      </c>
      <c r="P38" s="229"/>
      <c r="Q38" s="230"/>
    </row>
    <row r="39" spans="1:17" s="156" customFormat="1" ht="27" customHeight="1" x14ac:dyDescent="0.25">
      <c r="A39" s="38"/>
      <c r="B39" s="38"/>
      <c r="C39" s="40" t="s">
        <v>191</v>
      </c>
      <c r="D39" s="152">
        <f t="shared" ref="D39" si="14">E39+H39</f>
        <v>0</v>
      </c>
      <c r="E39" s="152"/>
      <c r="F39" s="152"/>
      <c r="G39" s="152"/>
      <c r="H39" s="152"/>
      <c r="I39" s="152">
        <f t="shared" ref="I39" si="15">K39+N39</f>
        <v>1000000</v>
      </c>
      <c r="J39" s="152">
        <v>1000000</v>
      </c>
      <c r="K39" s="152"/>
      <c r="L39" s="152"/>
      <c r="M39" s="152"/>
      <c r="N39" s="152">
        <v>1000000</v>
      </c>
      <c r="O39" s="152">
        <f t="shared" ref="O39" si="16">D39+I39</f>
        <v>1000000</v>
      </c>
      <c r="P39" s="229"/>
      <c r="Q39" s="230"/>
    </row>
    <row r="40" spans="1:17" s="156" customFormat="1" ht="29.25" customHeight="1" x14ac:dyDescent="0.25">
      <c r="A40" s="38"/>
      <c r="B40" s="38"/>
      <c r="C40" s="40" t="s">
        <v>192</v>
      </c>
      <c r="D40" s="152">
        <f>SUM(D38:D39)</f>
        <v>49233900</v>
      </c>
      <c r="E40" s="152">
        <f t="shared" ref="E40:O40" si="17">SUM(E38:E39)</f>
        <v>49233900</v>
      </c>
      <c r="F40" s="152">
        <f t="shared" si="17"/>
        <v>34500000</v>
      </c>
      <c r="G40" s="152">
        <f t="shared" si="17"/>
        <v>6479900</v>
      </c>
      <c r="H40" s="152">
        <f t="shared" si="17"/>
        <v>0</v>
      </c>
      <c r="I40" s="152">
        <f t="shared" si="17"/>
        <v>1000000</v>
      </c>
      <c r="J40" s="152">
        <f t="shared" si="17"/>
        <v>1000000</v>
      </c>
      <c r="K40" s="152">
        <f t="shared" si="17"/>
        <v>0</v>
      </c>
      <c r="L40" s="152">
        <f t="shared" si="17"/>
        <v>0</v>
      </c>
      <c r="M40" s="152">
        <f t="shared" si="17"/>
        <v>0</v>
      </c>
      <c r="N40" s="152">
        <f t="shared" si="17"/>
        <v>1000000</v>
      </c>
      <c r="O40" s="152">
        <f t="shared" si="17"/>
        <v>50233900</v>
      </c>
      <c r="P40" s="229"/>
      <c r="Q40" s="230"/>
    </row>
    <row r="41" spans="1:17" s="147" customFormat="1" ht="19.5" customHeight="1" x14ac:dyDescent="0.25">
      <c r="A41" s="157" t="s">
        <v>12</v>
      </c>
      <c r="B41" s="56"/>
      <c r="C41" s="150" t="s">
        <v>173</v>
      </c>
      <c r="D41" s="151">
        <v>119038300</v>
      </c>
      <c r="E41" s="151">
        <v>119038300</v>
      </c>
      <c r="F41" s="151">
        <v>3079800</v>
      </c>
      <c r="G41" s="151">
        <v>154200</v>
      </c>
      <c r="H41" s="151">
        <v>0</v>
      </c>
      <c r="I41" s="151">
        <v>67480000</v>
      </c>
      <c r="J41" s="151">
        <v>67480000</v>
      </c>
      <c r="K41" s="151">
        <v>0</v>
      </c>
      <c r="L41" s="151">
        <v>0</v>
      </c>
      <c r="M41" s="151">
        <v>0</v>
      </c>
      <c r="N41" s="151">
        <v>67480000</v>
      </c>
      <c r="O41" s="151">
        <v>186518300</v>
      </c>
      <c r="P41" s="229"/>
      <c r="Q41" s="230"/>
    </row>
    <row r="42" spans="1:17" s="161" customFormat="1" ht="31.5" hidden="1" customHeight="1" x14ac:dyDescent="0.25">
      <c r="A42" s="158"/>
      <c r="B42" s="59"/>
      <c r="C42" s="159" t="s">
        <v>83</v>
      </c>
      <c r="D42" s="160" t="e">
        <f>D51+#REF!+#REF!</f>
        <v>#REF!</v>
      </c>
      <c r="E42" s="160" t="e">
        <f>E51+#REF!+#REF!</f>
        <v>#REF!</v>
      </c>
      <c r="F42" s="160" t="e">
        <f>F51+#REF!+#REF!</f>
        <v>#REF!</v>
      </c>
      <c r="G42" s="160" t="e">
        <f>G51+#REF!+#REF!</f>
        <v>#REF!</v>
      </c>
      <c r="H42" s="160" t="e">
        <f>H51+#REF!+#REF!</f>
        <v>#REF!</v>
      </c>
      <c r="I42" s="160" t="e">
        <f>I51+#REF!+#REF!</f>
        <v>#REF!</v>
      </c>
      <c r="J42" s="160" t="e">
        <f>J51+#REF!+#REF!</f>
        <v>#REF!</v>
      </c>
      <c r="K42" s="160" t="e">
        <f>K51+#REF!+#REF!</f>
        <v>#REF!</v>
      </c>
      <c r="L42" s="160" t="e">
        <f>L51+#REF!+#REF!</f>
        <v>#REF!</v>
      </c>
      <c r="M42" s="160" t="e">
        <f>M51+#REF!+#REF!</f>
        <v>#REF!</v>
      </c>
      <c r="N42" s="160" t="e">
        <f>N51+#REF!+#REF!</f>
        <v>#REF!</v>
      </c>
      <c r="O42" s="160" t="e">
        <f>O51+#REF!+#REF!</f>
        <v>#REF!</v>
      </c>
      <c r="P42" s="229"/>
      <c r="Q42" s="230"/>
    </row>
    <row r="43" spans="1:17" s="161" customFormat="1" ht="47.25" hidden="1" customHeight="1" x14ac:dyDescent="0.25">
      <c r="A43" s="158"/>
      <c r="B43" s="59"/>
      <c r="C43" s="159" t="s">
        <v>84</v>
      </c>
      <c r="D43" s="160" t="e">
        <f>D52+#REF!</f>
        <v>#REF!</v>
      </c>
      <c r="E43" s="160" t="e">
        <f>E52+#REF!</f>
        <v>#REF!</v>
      </c>
      <c r="F43" s="160" t="e">
        <f>F52+#REF!</f>
        <v>#REF!</v>
      </c>
      <c r="G43" s="160" t="e">
        <f>G52+#REF!</f>
        <v>#REF!</v>
      </c>
      <c r="H43" s="160" t="e">
        <f>H52+#REF!</f>
        <v>#REF!</v>
      </c>
      <c r="I43" s="160" t="e">
        <f>I52+#REF!</f>
        <v>#REF!</v>
      </c>
      <c r="J43" s="160" t="e">
        <f>J52+#REF!</f>
        <v>#REF!</v>
      </c>
      <c r="K43" s="160" t="e">
        <f>K52+#REF!</f>
        <v>#REF!</v>
      </c>
      <c r="L43" s="160" t="e">
        <f>L52+#REF!</f>
        <v>#REF!</v>
      </c>
      <c r="M43" s="160" t="e">
        <f>M52+#REF!</f>
        <v>#REF!</v>
      </c>
      <c r="N43" s="160" t="e">
        <f>N52+#REF!</f>
        <v>#REF!</v>
      </c>
      <c r="O43" s="160" t="e">
        <f>O52+#REF!</f>
        <v>#REF!</v>
      </c>
      <c r="P43" s="229"/>
      <c r="Q43" s="230"/>
    </row>
    <row r="44" spans="1:17" s="161" customFormat="1" ht="66.75" hidden="1" customHeight="1" x14ac:dyDescent="0.25">
      <c r="A44" s="158"/>
      <c r="B44" s="59"/>
      <c r="C44" s="159" t="s">
        <v>85</v>
      </c>
      <c r="D44" s="160" t="e">
        <f>#REF!+#REF!</f>
        <v>#REF!</v>
      </c>
      <c r="E44" s="160" t="e">
        <f>#REF!+#REF!</f>
        <v>#REF!</v>
      </c>
      <c r="F44" s="160" t="e">
        <f>#REF!+#REF!</f>
        <v>#REF!</v>
      </c>
      <c r="G44" s="160" t="e">
        <f>#REF!+#REF!</f>
        <v>#REF!</v>
      </c>
      <c r="H44" s="160" t="e">
        <f>#REF!+#REF!</f>
        <v>#REF!</v>
      </c>
      <c r="I44" s="160" t="e">
        <f>#REF!+#REF!</f>
        <v>#REF!</v>
      </c>
      <c r="J44" s="160" t="e">
        <f>#REF!+#REF!</f>
        <v>#REF!</v>
      </c>
      <c r="K44" s="160" t="e">
        <f>#REF!+#REF!</f>
        <v>#REF!</v>
      </c>
      <c r="L44" s="160" t="e">
        <f>#REF!+#REF!</f>
        <v>#REF!</v>
      </c>
      <c r="M44" s="160" t="e">
        <f>#REF!+#REF!</f>
        <v>#REF!</v>
      </c>
      <c r="N44" s="160" t="e">
        <f>#REF!+#REF!</f>
        <v>#REF!</v>
      </c>
      <c r="O44" s="160" t="e">
        <f>#REF!+#REF!</f>
        <v>#REF!</v>
      </c>
      <c r="P44" s="229"/>
      <c r="Q44" s="230"/>
    </row>
    <row r="45" spans="1:17" s="161" customFormat="1" ht="15.75" hidden="1" customHeight="1" x14ac:dyDescent="0.25">
      <c r="A45" s="158"/>
      <c r="B45" s="59"/>
      <c r="C45" s="159" t="s">
        <v>86</v>
      </c>
      <c r="D45" s="160" t="e">
        <f>D53</f>
        <v>#REF!</v>
      </c>
      <c r="E45" s="160" t="e">
        <f t="shared" ref="E45:O45" si="18">E53</f>
        <v>#REF!</v>
      </c>
      <c r="F45" s="160" t="e">
        <f t="shared" si="18"/>
        <v>#REF!</v>
      </c>
      <c r="G45" s="160" t="e">
        <f t="shared" si="18"/>
        <v>#REF!</v>
      </c>
      <c r="H45" s="160" t="e">
        <f t="shared" si="18"/>
        <v>#REF!</v>
      </c>
      <c r="I45" s="160" t="e">
        <f t="shared" si="18"/>
        <v>#REF!</v>
      </c>
      <c r="J45" s="160" t="e">
        <f t="shared" si="18"/>
        <v>#REF!</v>
      </c>
      <c r="K45" s="160" t="e">
        <f t="shared" si="18"/>
        <v>#REF!</v>
      </c>
      <c r="L45" s="160" t="e">
        <f t="shared" si="18"/>
        <v>#REF!</v>
      </c>
      <c r="M45" s="160" t="e">
        <f t="shared" si="18"/>
        <v>#REF!</v>
      </c>
      <c r="N45" s="160" t="e">
        <f t="shared" si="18"/>
        <v>#REF!</v>
      </c>
      <c r="O45" s="160" t="e">
        <f t="shared" si="18"/>
        <v>#REF!</v>
      </c>
      <c r="P45" s="229"/>
      <c r="Q45" s="230"/>
    </row>
    <row r="46" spans="1:17" s="161" customFormat="1" ht="15.75" hidden="1" customHeight="1" x14ac:dyDescent="0.25">
      <c r="A46" s="158"/>
      <c r="B46" s="59"/>
      <c r="C46" s="162" t="e">
        <f>'дод 2 '!#REF!</f>
        <v>#REF!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229"/>
      <c r="Q46" s="230"/>
    </row>
    <row r="47" spans="1:17" s="161" customFormat="1" ht="94.5" hidden="1" customHeight="1" x14ac:dyDescent="0.25">
      <c r="A47" s="158"/>
      <c r="B47" s="59"/>
      <c r="C47" s="163" t="s">
        <v>136</v>
      </c>
      <c r="D47" s="160" t="e">
        <f>D55</f>
        <v>#REF!</v>
      </c>
      <c r="E47" s="160" t="e">
        <f t="shared" ref="E47:O47" si="19">E55</f>
        <v>#REF!</v>
      </c>
      <c r="F47" s="160" t="e">
        <f t="shared" si="19"/>
        <v>#REF!</v>
      </c>
      <c r="G47" s="160" t="e">
        <f t="shared" si="19"/>
        <v>#REF!</v>
      </c>
      <c r="H47" s="160" t="e">
        <f t="shared" si="19"/>
        <v>#REF!</v>
      </c>
      <c r="I47" s="160" t="e">
        <f t="shared" si="19"/>
        <v>#REF!</v>
      </c>
      <c r="J47" s="160" t="e">
        <f t="shared" si="19"/>
        <v>#REF!</v>
      </c>
      <c r="K47" s="160" t="e">
        <f t="shared" si="19"/>
        <v>#REF!</v>
      </c>
      <c r="L47" s="160" t="e">
        <f t="shared" si="19"/>
        <v>#REF!</v>
      </c>
      <c r="M47" s="160" t="e">
        <f t="shared" si="19"/>
        <v>#REF!</v>
      </c>
      <c r="N47" s="160" t="e">
        <f t="shared" si="19"/>
        <v>#REF!</v>
      </c>
      <c r="O47" s="160" t="e">
        <f t="shared" si="19"/>
        <v>#REF!</v>
      </c>
      <c r="P47" s="229"/>
      <c r="Q47" s="230"/>
    </row>
    <row r="48" spans="1:17" s="161" customFormat="1" x14ac:dyDescent="0.25">
      <c r="A48" s="158"/>
      <c r="B48" s="59"/>
      <c r="C48" s="57" t="s">
        <v>191</v>
      </c>
      <c r="D48" s="151">
        <f>E48+H48</f>
        <v>393700</v>
      </c>
      <c r="E48" s="151">
        <f>E56</f>
        <v>393700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>
        <f>D48+I48</f>
        <v>393700</v>
      </c>
      <c r="P48" s="229"/>
      <c r="Q48" s="230"/>
    </row>
    <row r="49" spans="1:17" s="161" customFormat="1" x14ac:dyDescent="0.25">
      <c r="A49" s="158"/>
      <c r="B49" s="59"/>
      <c r="C49" s="57" t="s">
        <v>192</v>
      </c>
      <c r="D49" s="151">
        <f>D41+D48</f>
        <v>119432000</v>
      </c>
      <c r="E49" s="151">
        <f t="shared" ref="E49:O49" si="20">E41+E48</f>
        <v>119432000</v>
      </c>
      <c r="F49" s="151">
        <f t="shared" si="20"/>
        <v>3079800</v>
      </c>
      <c r="G49" s="151">
        <f t="shared" si="20"/>
        <v>154200</v>
      </c>
      <c r="H49" s="151">
        <f t="shared" si="20"/>
        <v>0</v>
      </c>
      <c r="I49" s="151">
        <f t="shared" si="20"/>
        <v>67480000</v>
      </c>
      <c r="J49" s="151">
        <f t="shared" si="20"/>
        <v>67480000</v>
      </c>
      <c r="K49" s="151">
        <f t="shared" si="20"/>
        <v>0</v>
      </c>
      <c r="L49" s="151">
        <f t="shared" si="20"/>
        <v>0</v>
      </c>
      <c r="M49" s="151">
        <f t="shared" si="20"/>
        <v>0</v>
      </c>
      <c r="N49" s="151">
        <f t="shared" si="20"/>
        <v>67480000</v>
      </c>
      <c r="O49" s="151">
        <f t="shared" si="20"/>
        <v>186912000</v>
      </c>
      <c r="P49" s="229"/>
      <c r="Q49" s="230"/>
    </row>
    <row r="50" spans="1:17" ht="33" customHeight="1" x14ac:dyDescent="0.25">
      <c r="A50" s="65" t="s">
        <v>13</v>
      </c>
      <c r="B50" s="65" t="s">
        <v>14</v>
      </c>
      <c r="C50" s="51" t="s">
        <v>124</v>
      </c>
      <c r="D50" s="152">
        <v>66271000</v>
      </c>
      <c r="E50" s="152">
        <v>66271000</v>
      </c>
      <c r="F50" s="152">
        <v>0</v>
      </c>
      <c r="G50" s="152">
        <v>0</v>
      </c>
      <c r="H50" s="152">
        <v>0</v>
      </c>
      <c r="I50" s="152">
        <v>13500000</v>
      </c>
      <c r="J50" s="152">
        <v>13500000</v>
      </c>
      <c r="K50" s="152">
        <v>0</v>
      </c>
      <c r="L50" s="152">
        <v>0</v>
      </c>
      <c r="M50" s="152">
        <v>0</v>
      </c>
      <c r="N50" s="152">
        <v>13500000</v>
      </c>
      <c r="O50" s="152">
        <v>79771000</v>
      </c>
      <c r="P50" s="229"/>
      <c r="Q50" s="230"/>
    </row>
    <row r="51" spans="1:17" s="156" customFormat="1" ht="31.5" hidden="1" customHeight="1" x14ac:dyDescent="0.25">
      <c r="A51" s="153"/>
      <c r="B51" s="153"/>
      <c r="C51" s="154" t="s">
        <v>83</v>
      </c>
      <c r="D51" s="155" t="e">
        <f>'дод 2 '!#REF!</f>
        <v>#REF!</v>
      </c>
      <c r="E51" s="155" t="e">
        <f>'дод 2 '!#REF!</f>
        <v>#REF!</v>
      </c>
      <c r="F51" s="155" t="e">
        <f>'дод 2 '!#REF!</f>
        <v>#REF!</v>
      </c>
      <c r="G51" s="155" t="e">
        <f>'дод 2 '!#REF!</f>
        <v>#REF!</v>
      </c>
      <c r="H51" s="155" t="e">
        <f>'дод 2 '!#REF!</f>
        <v>#REF!</v>
      </c>
      <c r="I51" s="155" t="e">
        <f>'дод 2 '!#REF!</f>
        <v>#REF!</v>
      </c>
      <c r="J51" s="155" t="e">
        <f>'дод 2 '!#REF!</f>
        <v>#REF!</v>
      </c>
      <c r="K51" s="155" t="e">
        <f>'дод 2 '!#REF!</f>
        <v>#REF!</v>
      </c>
      <c r="L51" s="155" t="e">
        <f>'дод 2 '!#REF!</f>
        <v>#REF!</v>
      </c>
      <c r="M51" s="155" t="e">
        <f>'дод 2 '!#REF!</f>
        <v>#REF!</v>
      </c>
      <c r="N51" s="155" t="e">
        <f>'дод 2 '!#REF!</f>
        <v>#REF!</v>
      </c>
      <c r="O51" s="155" t="e">
        <f>'дод 2 '!#REF!</f>
        <v>#REF!</v>
      </c>
      <c r="P51" s="229"/>
      <c r="Q51" s="230"/>
    </row>
    <row r="52" spans="1:17" s="156" customFormat="1" ht="47.25" hidden="1" customHeight="1" x14ac:dyDescent="0.25">
      <c r="A52" s="153"/>
      <c r="B52" s="153"/>
      <c r="C52" s="154" t="s">
        <v>84</v>
      </c>
      <c r="D52" s="155" t="e">
        <f>'дод 2 '!#REF!</f>
        <v>#REF!</v>
      </c>
      <c r="E52" s="155" t="e">
        <f>'дод 2 '!#REF!</f>
        <v>#REF!</v>
      </c>
      <c r="F52" s="155" t="e">
        <f>'дод 2 '!#REF!</f>
        <v>#REF!</v>
      </c>
      <c r="G52" s="155" t="e">
        <f>'дод 2 '!#REF!</f>
        <v>#REF!</v>
      </c>
      <c r="H52" s="155" t="e">
        <f>'дод 2 '!#REF!</f>
        <v>#REF!</v>
      </c>
      <c r="I52" s="155" t="e">
        <f>'дод 2 '!#REF!</f>
        <v>#REF!</v>
      </c>
      <c r="J52" s="155" t="e">
        <f>'дод 2 '!#REF!</f>
        <v>#REF!</v>
      </c>
      <c r="K52" s="155" t="e">
        <f>'дод 2 '!#REF!</f>
        <v>#REF!</v>
      </c>
      <c r="L52" s="155" t="e">
        <f>'дод 2 '!#REF!</f>
        <v>#REF!</v>
      </c>
      <c r="M52" s="155" t="e">
        <f>'дод 2 '!#REF!</f>
        <v>#REF!</v>
      </c>
      <c r="N52" s="155" t="e">
        <f>'дод 2 '!#REF!</f>
        <v>#REF!</v>
      </c>
      <c r="O52" s="155" t="e">
        <f>'дод 2 '!#REF!</f>
        <v>#REF!</v>
      </c>
      <c r="P52" s="229"/>
      <c r="Q52" s="230"/>
    </row>
    <row r="53" spans="1:17" s="156" customFormat="1" ht="15.75" hidden="1" customHeight="1" x14ac:dyDescent="0.25">
      <c r="A53" s="153"/>
      <c r="B53" s="153"/>
      <c r="C53" s="154" t="s">
        <v>86</v>
      </c>
      <c r="D53" s="155" t="e">
        <f>'дод 2 '!#REF!</f>
        <v>#REF!</v>
      </c>
      <c r="E53" s="155" t="e">
        <f>'дод 2 '!#REF!</f>
        <v>#REF!</v>
      </c>
      <c r="F53" s="155" t="e">
        <f>'дод 2 '!#REF!</f>
        <v>#REF!</v>
      </c>
      <c r="G53" s="155" t="e">
        <f>'дод 2 '!#REF!</f>
        <v>#REF!</v>
      </c>
      <c r="H53" s="155" t="e">
        <f>'дод 2 '!#REF!</f>
        <v>#REF!</v>
      </c>
      <c r="I53" s="155" t="e">
        <f>'дод 2 '!#REF!</f>
        <v>#REF!</v>
      </c>
      <c r="J53" s="155" t="e">
        <f>'дод 2 '!#REF!</f>
        <v>#REF!</v>
      </c>
      <c r="K53" s="155" t="e">
        <f>'дод 2 '!#REF!</f>
        <v>#REF!</v>
      </c>
      <c r="L53" s="155" t="e">
        <f>'дод 2 '!#REF!</f>
        <v>#REF!</v>
      </c>
      <c r="M53" s="155" t="e">
        <f>'дод 2 '!#REF!</f>
        <v>#REF!</v>
      </c>
      <c r="N53" s="155" t="e">
        <f>'дод 2 '!#REF!</f>
        <v>#REF!</v>
      </c>
      <c r="O53" s="155" t="e">
        <f>'дод 2 '!#REF!</f>
        <v>#REF!</v>
      </c>
      <c r="P53" s="229"/>
      <c r="Q53" s="230"/>
    </row>
    <row r="54" spans="1:17" ht="31.5" hidden="1" customHeight="1" x14ac:dyDescent="0.25">
      <c r="A54" s="65">
        <v>2020</v>
      </c>
      <c r="B54" s="68" t="s">
        <v>95</v>
      </c>
      <c r="C54" s="51" t="s">
        <v>96</v>
      </c>
      <c r="D54" s="152" t="e">
        <f>'дод 2 '!#REF!</f>
        <v>#REF!</v>
      </c>
      <c r="E54" s="152" t="e">
        <f>'дод 2 '!#REF!</f>
        <v>#REF!</v>
      </c>
      <c r="F54" s="152" t="e">
        <f>'дод 2 '!#REF!</f>
        <v>#REF!</v>
      </c>
      <c r="G54" s="152" t="e">
        <f>'дод 2 '!#REF!</f>
        <v>#REF!</v>
      </c>
      <c r="H54" s="152" t="e">
        <f>'дод 2 '!#REF!</f>
        <v>#REF!</v>
      </c>
      <c r="I54" s="152" t="e">
        <f>'дод 2 '!#REF!</f>
        <v>#REF!</v>
      </c>
      <c r="J54" s="152" t="e">
        <f>'дод 2 '!#REF!</f>
        <v>#REF!</v>
      </c>
      <c r="K54" s="152" t="e">
        <f>'дод 2 '!#REF!</f>
        <v>#REF!</v>
      </c>
      <c r="L54" s="152" t="e">
        <f>'дод 2 '!#REF!</f>
        <v>#REF!</v>
      </c>
      <c r="M54" s="152" t="e">
        <f>'дод 2 '!#REF!</f>
        <v>#REF!</v>
      </c>
      <c r="N54" s="152" t="e">
        <f>'дод 2 '!#REF!</f>
        <v>#REF!</v>
      </c>
      <c r="O54" s="152" t="e">
        <f>'дод 2 '!#REF!</f>
        <v>#REF!</v>
      </c>
      <c r="P54" s="229"/>
      <c r="Q54" s="230"/>
    </row>
    <row r="55" spans="1:17" s="156" customFormat="1" ht="96.75" hidden="1" customHeight="1" x14ac:dyDescent="0.25">
      <c r="A55" s="153"/>
      <c r="B55" s="164"/>
      <c r="C55" s="165" t="e">
        <f>'дод 2 '!#REF!</f>
        <v>#REF!</v>
      </c>
      <c r="D55" s="155" t="e">
        <f>'дод 2 '!#REF!</f>
        <v>#REF!</v>
      </c>
      <c r="E55" s="155" t="e">
        <f>'дод 2 '!#REF!</f>
        <v>#REF!</v>
      </c>
      <c r="F55" s="155" t="e">
        <f>'дод 2 '!#REF!</f>
        <v>#REF!</v>
      </c>
      <c r="G55" s="155" t="e">
        <f>'дод 2 '!#REF!</f>
        <v>#REF!</v>
      </c>
      <c r="H55" s="155" t="e">
        <f>'дод 2 '!#REF!</f>
        <v>#REF!</v>
      </c>
      <c r="I55" s="155" t="e">
        <f>'дод 2 '!#REF!</f>
        <v>#REF!</v>
      </c>
      <c r="J55" s="155" t="e">
        <f>'дод 2 '!#REF!</f>
        <v>#REF!</v>
      </c>
      <c r="K55" s="155" t="e">
        <f>'дод 2 '!#REF!</f>
        <v>#REF!</v>
      </c>
      <c r="L55" s="155" t="e">
        <f>'дод 2 '!#REF!</f>
        <v>#REF!</v>
      </c>
      <c r="M55" s="155" t="e">
        <f>'дод 2 '!#REF!</f>
        <v>#REF!</v>
      </c>
      <c r="N55" s="155" t="e">
        <f>'дод 2 '!#REF!</f>
        <v>#REF!</v>
      </c>
      <c r="O55" s="155" t="e">
        <f>'дод 2 '!#REF!</f>
        <v>#REF!</v>
      </c>
      <c r="P55" s="229"/>
      <c r="Q55" s="230"/>
    </row>
    <row r="56" spans="1:17" s="156" customFormat="1" x14ac:dyDescent="0.25">
      <c r="A56" s="153"/>
      <c r="B56" s="164"/>
      <c r="C56" s="40" t="s">
        <v>191</v>
      </c>
      <c r="D56" s="155">
        <f>E56+H56</f>
        <v>393700</v>
      </c>
      <c r="E56" s="155">
        <v>393700</v>
      </c>
      <c r="F56" s="155"/>
      <c r="G56" s="155"/>
      <c r="H56" s="155"/>
      <c r="I56" s="155"/>
      <c r="J56" s="155"/>
      <c r="K56" s="155"/>
      <c r="L56" s="155"/>
      <c r="M56" s="155"/>
      <c r="N56" s="155"/>
      <c r="O56" s="155">
        <f>D56+I56</f>
        <v>393700</v>
      </c>
      <c r="P56" s="229"/>
      <c r="Q56" s="191"/>
    </row>
    <row r="57" spans="1:17" s="156" customFormat="1" x14ac:dyDescent="0.25">
      <c r="A57" s="153"/>
      <c r="B57" s="164"/>
      <c r="C57" s="40" t="s">
        <v>192</v>
      </c>
      <c r="D57" s="155">
        <f>D50+D56</f>
        <v>66664700</v>
      </c>
      <c r="E57" s="155">
        <f>E50+E56</f>
        <v>66664700</v>
      </c>
      <c r="F57" s="155">
        <f t="shared" ref="F57:O57" si="21">F50+F56</f>
        <v>0</v>
      </c>
      <c r="G57" s="155">
        <f t="shared" si="21"/>
        <v>0</v>
      </c>
      <c r="H57" s="155">
        <f t="shared" si="21"/>
        <v>0</v>
      </c>
      <c r="I57" s="155">
        <f t="shared" si="21"/>
        <v>13500000</v>
      </c>
      <c r="J57" s="155">
        <f t="shared" si="21"/>
        <v>13500000</v>
      </c>
      <c r="K57" s="155">
        <f t="shared" si="21"/>
        <v>0</v>
      </c>
      <c r="L57" s="155">
        <f t="shared" si="21"/>
        <v>0</v>
      </c>
      <c r="M57" s="155">
        <f t="shared" si="21"/>
        <v>0</v>
      </c>
      <c r="N57" s="155">
        <f t="shared" si="21"/>
        <v>13500000</v>
      </c>
      <c r="O57" s="155">
        <f t="shared" si="21"/>
        <v>80164700</v>
      </c>
      <c r="P57" s="229"/>
      <c r="Q57" s="191"/>
    </row>
    <row r="58" spans="1:17" s="147" customFormat="1" ht="33" customHeight="1" x14ac:dyDescent="0.25">
      <c r="A58" s="157" t="s">
        <v>15</v>
      </c>
      <c r="B58" s="167"/>
      <c r="C58" s="168" t="s">
        <v>168</v>
      </c>
      <c r="D58" s="151">
        <v>225504029</v>
      </c>
      <c r="E58" s="151">
        <v>225504029</v>
      </c>
      <c r="F58" s="151">
        <v>31039800</v>
      </c>
      <c r="G58" s="151">
        <v>3074900</v>
      </c>
      <c r="H58" s="151">
        <v>0</v>
      </c>
      <c r="I58" s="151">
        <v>178600</v>
      </c>
      <c r="J58" s="151">
        <v>100000</v>
      </c>
      <c r="K58" s="151">
        <v>78600</v>
      </c>
      <c r="L58" s="151">
        <v>56100</v>
      </c>
      <c r="M58" s="151">
        <v>3500</v>
      </c>
      <c r="N58" s="151">
        <v>100000</v>
      </c>
      <c r="O58" s="151">
        <v>225682629</v>
      </c>
      <c r="P58" s="229"/>
    </row>
    <row r="59" spans="1:17" s="161" customFormat="1" ht="262.5" hidden="1" customHeight="1" x14ac:dyDescent="0.25">
      <c r="A59" s="158"/>
      <c r="B59" s="169"/>
      <c r="C59" s="159" t="s">
        <v>183</v>
      </c>
      <c r="D59" s="160">
        <v>0</v>
      </c>
      <c r="E59" s="160">
        <v>0</v>
      </c>
      <c r="F59" s="160">
        <v>0</v>
      </c>
      <c r="G59" s="160">
        <v>0</v>
      </c>
      <c r="H59" s="160">
        <v>0</v>
      </c>
      <c r="I59" s="160">
        <v>0</v>
      </c>
      <c r="J59" s="160">
        <v>0</v>
      </c>
      <c r="K59" s="160">
        <v>0</v>
      </c>
      <c r="L59" s="160">
        <v>0</v>
      </c>
      <c r="M59" s="160">
        <v>0</v>
      </c>
      <c r="N59" s="160">
        <v>0</v>
      </c>
      <c r="O59" s="160">
        <v>0</v>
      </c>
      <c r="P59" s="229"/>
    </row>
    <row r="60" spans="1:17" s="161" customFormat="1" ht="258" hidden="1" customHeight="1" x14ac:dyDescent="0.25">
      <c r="A60" s="158"/>
      <c r="B60" s="169"/>
      <c r="C60" s="170" t="s">
        <v>185</v>
      </c>
      <c r="D60" s="160">
        <v>0</v>
      </c>
      <c r="E60" s="160">
        <v>0</v>
      </c>
      <c r="F60" s="160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229"/>
    </row>
    <row r="61" spans="1:17" s="161" customFormat="1" ht="30" customHeight="1" x14ac:dyDescent="0.25">
      <c r="A61" s="158"/>
      <c r="B61" s="169"/>
      <c r="C61" s="40" t="s">
        <v>191</v>
      </c>
      <c r="D61" s="152">
        <f>D67</f>
        <v>70000</v>
      </c>
      <c r="E61" s="152">
        <f t="shared" ref="E61:O61" si="22">E67</f>
        <v>70000</v>
      </c>
      <c r="F61" s="152">
        <f t="shared" si="22"/>
        <v>0</v>
      </c>
      <c r="G61" s="152">
        <f t="shared" si="22"/>
        <v>0</v>
      </c>
      <c r="H61" s="152">
        <f t="shared" si="22"/>
        <v>0</v>
      </c>
      <c r="I61" s="152">
        <f t="shared" si="22"/>
        <v>0</v>
      </c>
      <c r="J61" s="152">
        <f t="shared" si="22"/>
        <v>0</v>
      </c>
      <c r="K61" s="152">
        <f t="shared" si="22"/>
        <v>0</v>
      </c>
      <c r="L61" s="152">
        <f t="shared" si="22"/>
        <v>0</v>
      </c>
      <c r="M61" s="152">
        <f t="shared" si="22"/>
        <v>0</v>
      </c>
      <c r="N61" s="152">
        <f t="shared" si="22"/>
        <v>0</v>
      </c>
      <c r="O61" s="152">
        <f t="shared" si="22"/>
        <v>70000</v>
      </c>
      <c r="P61" s="229"/>
    </row>
    <row r="62" spans="1:17" s="161" customFormat="1" ht="31.5" customHeight="1" x14ac:dyDescent="0.25">
      <c r="A62" s="158"/>
      <c r="B62" s="169"/>
      <c r="C62" s="40" t="s">
        <v>192</v>
      </c>
      <c r="D62" s="152">
        <f>D58+D61</f>
        <v>225574029</v>
      </c>
      <c r="E62" s="152">
        <f t="shared" ref="E62:O62" si="23">E58+E61</f>
        <v>225574029</v>
      </c>
      <c r="F62" s="152">
        <f t="shared" si="23"/>
        <v>31039800</v>
      </c>
      <c r="G62" s="152">
        <f t="shared" si="23"/>
        <v>3074900</v>
      </c>
      <c r="H62" s="152">
        <f t="shared" si="23"/>
        <v>0</v>
      </c>
      <c r="I62" s="152">
        <f t="shared" si="23"/>
        <v>178600</v>
      </c>
      <c r="J62" s="152">
        <f t="shared" si="23"/>
        <v>100000</v>
      </c>
      <c r="K62" s="152">
        <f t="shared" si="23"/>
        <v>78600</v>
      </c>
      <c r="L62" s="152">
        <f t="shared" si="23"/>
        <v>56100</v>
      </c>
      <c r="M62" s="152">
        <f t="shared" si="23"/>
        <v>3500</v>
      </c>
      <c r="N62" s="152">
        <f t="shared" si="23"/>
        <v>100000</v>
      </c>
      <c r="O62" s="152">
        <f t="shared" si="23"/>
        <v>225752629</v>
      </c>
      <c r="P62" s="229"/>
    </row>
    <row r="63" spans="1:17" s="161" customFormat="1" x14ac:dyDescent="0.25">
      <c r="A63" s="158"/>
      <c r="B63" s="169"/>
      <c r="C63" s="159" t="s">
        <v>87</v>
      </c>
      <c r="D63" s="160">
        <v>1546729</v>
      </c>
      <c r="E63" s="160">
        <v>1546729</v>
      </c>
      <c r="F63" s="160">
        <v>0</v>
      </c>
      <c r="G63" s="160">
        <v>0</v>
      </c>
      <c r="H63" s="160">
        <v>0</v>
      </c>
      <c r="I63" s="160">
        <v>0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1546729</v>
      </c>
      <c r="P63" s="229"/>
    </row>
    <row r="64" spans="1:17" s="161" customFormat="1" ht="219.75" hidden="1" customHeight="1" x14ac:dyDescent="0.25">
      <c r="A64" s="158"/>
      <c r="B64" s="169"/>
      <c r="C64" s="35" t="s">
        <v>184</v>
      </c>
      <c r="D64" s="160" t="e">
        <f>#REF!</f>
        <v>#REF!</v>
      </c>
      <c r="E64" s="160" t="e">
        <f>#REF!</f>
        <v>#REF!</v>
      </c>
      <c r="F64" s="160" t="e">
        <f>#REF!</f>
        <v>#REF!</v>
      </c>
      <c r="G64" s="160" t="e">
        <f>#REF!</f>
        <v>#REF!</v>
      </c>
      <c r="H64" s="160" t="e">
        <f>#REF!</f>
        <v>#REF!</v>
      </c>
      <c r="I64" s="160" t="e">
        <f>#REF!</f>
        <v>#REF!</v>
      </c>
      <c r="J64" s="160" t="e">
        <f>#REF!</f>
        <v>#REF!</v>
      </c>
      <c r="K64" s="160" t="e">
        <f>#REF!</f>
        <v>#REF!</v>
      </c>
      <c r="L64" s="160" t="e">
        <f>#REF!</f>
        <v>#REF!</v>
      </c>
      <c r="M64" s="160" t="e">
        <f>#REF!</f>
        <v>#REF!</v>
      </c>
      <c r="N64" s="160" t="e">
        <f>#REF!</f>
        <v>#REF!</v>
      </c>
      <c r="O64" s="160" t="e">
        <f>#REF!</f>
        <v>#REF!</v>
      </c>
      <c r="P64" s="229"/>
    </row>
    <row r="65" spans="1:16" s="156" customFormat="1" ht="26.25" customHeight="1" x14ac:dyDescent="0.25">
      <c r="A65" s="166">
        <v>3133</v>
      </c>
      <c r="B65" s="166">
        <v>1040</v>
      </c>
      <c r="C65" s="48" t="s">
        <v>123</v>
      </c>
      <c r="D65" s="152">
        <v>6227600</v>
      </c>
      <c r="E65" s="152">
        <v>6227600</v>
      </c>
      <c r="F65" s="152">
        <v>3587200</v>
      </c>
      <c r="G65" s="152">
        <v>1085700</v>
      </c>
      <c r="H65" s="152">
        <v>0</v>
      </c>
      <c r="I65" s="152">
        <v>10000</v>
      </c>
      <c r="J65" s="152">
        <v>0</v>
      </c>
      <c r="K65" s="152">
        <v>10000</v>
      </c>
      <c r="L65" s="152">
        <v>0</v>
      </c>
      <c r="M65" s="152">
        <v>3500</v>
      </c>
      <c r="N65" s="152">
        <v>0</v>
      </c>
      <c r="O65" s="152">
        <v>6237600</v>
      </c>
      <c r="P65" s="229"/>
    </row>
    <row r="66" spans="1:16" ht="69" hidden="1" customHeight="1" x14ac:dyDescent="0.25">
      <c r="A66" s="65" t="s">
        <v>25</v>
      </c>
      <c r="B66" s="65" t="s">
        <v>24</v>
      </c>
      <c r="C66" s="51" t="s">
        <v>1</v>
      </c>
      <c r="D66" s="152" t="e">
        <f>'дод 2 '!#REF!+'дод 2 '!#REF!+'дод 2 '!#REF!+'дод 2 '!#REF!</f>
        <v>#REF!</v>
      </c>
      <c r="E66" s="152" t="e">
        <f>'дод 2 '!#REF!+'дод 2 '!#REF!+'дод 2 '!#REF!+'дод 2 '!#REF!</f>
        <v>#REF!</v>
      </c>
      <c r="F66" s="152" t="e">
        <f>'дод 2 '!#REF!+'дод 2 '!#REF!+'дод 2 '!#REF!+'дод 2 '!#REF!</f>
        <v>#REF!</v>
      </c>
      <c r="G66" s="152" t="e">
        <f>'дод 2 '!#REF!+'дод 2 '!#REF!+'дод 2 '!#REF!+'дод 2 '!#REF!</f>
        <v>#REF!</v>
      </c>
      <c r="H66" s="152" t="e">
        <f>'дод 2 '!#REF!+'дод 2 '!#REF!+'дод 2 '!#REF!+'дод 2 '!#REF!</f>
        <v>#REF!</v>
      </c>
      <c r="I66" s="152" t="e">
        <f>'дод 2 '!#REF!+'дод 2 '!#REF!+'дод 2 '!#REF!+'дод 2 '!#REF!</f>
        <v>#REF!</v>
      </c>
      <c r="J66" s="152" t="e">
        <f>'дод 2 '!#REF!+'дод 2 '!#REF!+'дод 2 '!#REF!+'дод 2 '!#REF!</f>
        <v>#REF!</v>
      </c>
      <c r="K66" s="152" t="e">
        <f>'дод 2 '!#REF!+'дод 2 '!#REF!+'дод 2 '!#REF!+'дод 2 '!#REF!</f>
        <v>#REF!</v>
      </c>
      <c r="L66" s="152" t="e">
        <f>'дод 2 '!#REF!+'дод 2 '!#REF!+'дод 2 '!#REF!+'дод 2 '!#REF!</f>
        <v>#REF!</v>
      </c>
      <c r="M66" s="152" t="e">
        <f>'дод 2 '!#REF!+'дод 2 '!#REF!+'дод 2 '!#REF!+'дод 2 '!#REF!</f>
        <v>#REF!</v>
      </c>
      <c r="N66" s="152" t="e">
        <f>'дод 2 '!#REF!+'дод 2 '!#REF!+'дод 2 '!#REF!+'дод 2 '!#REF!</f>
        <v>#REF!</v>
      </c>
      <c r="O66" s="152" t="e">
        <f>'дод 2 '!#REF!+'дод 2 '!#REF!+'дод 2 '!#REF!+'дод 2 '!#REF!</f>
        <v>#REF!</v>
      </c>
      <c r="P66" s="229"/>
    </row>
    <row r="67" spans="1:16" x14ac:dyDescent="0.25">
      <c r="A67" s="65"/>
      <c r="B67" s="65"/>
      <c r="C67" s="40" t="s">
        <v>191</v>
      </c>
      <c r="D67" s="152">
        <f>E67+H67</f>
        <v>70000</v>
      </c>
      <c r="E67" s="152">
        <v>70000</v>
      </c>
      <c r="F67" s="152"/>
      <c r="G67" s="152"/>
      <c r="H67" s="152"/>
      <c r="I67" s="152"/>
      <c r="J67" s="152"/>
      <c r="K67" s="152"/>
      <c r="L67" s="152"/>
      <c r="M67" s="152"/>
      <c r="N67" s="152"/>
      <c r="O67" s="152">
        <f>D67+I67</f>
        <v>70000</v>
      </c>
      <c r="P67" s="229"/>
    </row>
    <row r="68" spans="1:16" x14ac:dyDescent="0.25">
      <c r="A68" s="65"/>
      <c r="B68" s="65"/>
      <c r="C68" s="40" t="s">
        <v>192</v>
      </c>
      <c r="D68" s="152">
        <f>D65+D67</f>
        <v>6297600</v>
      </c>
      <c r="E68" s="152">
        <f>E65+E67</f>
        <v>6297600</v>
      </c>
      <c r="F68" s="152">
        <f t="shared" ref="F68:O68" si="24">F65+F67</f>
        <v>3587200</v>
      </c>
      <c r="G68" s="152">
        <f t="shared" si="24"/>
        <v>1085700</v>
      </c>
      <c r="H68" s="152">
        <f t="shared" si="24"/>
        <v>0</v>
      </c>
      <c r="I68" s="152">
        <f t="shared" si="24"/>
        <v>10000</v>
      </c>
      <c r="J68" s="152">
        <f t="shared" si="24"/>
        <v>0</v>
      </c>
      <c r="K68" s="152">
        <f t="shared" si="24"/>
        <v>10000</v>
      </c>
      <c r="L68" s="152">
        <f t="shared" si="24"/>
        <v>0</v>
      </c>
      <c r="M68" s="152">
        <f t="shared" si="24"/>
        <v>3500</v>
      </c>
      <c r="N68" s="152">
        <f t="shared" si="24"/>
        <v>0</v>
      </c>
      <c r="O68" s="152">
        <f t="shared" si="24"/>
        <v>6307600</v>
      </c>
      <c r="P68" s="229"/>
    </row>
    <row r="69" spans="1:16" s="147" customFormat="1" ht="26.25" customHeight="1" x14ac:dyDescent="0.25">
      <c r="A69" s="157" t="s">
        <v>16</v>
      </c>
      <c r="B69" s="167"/>
      <c r="C69" s="168" t="s">
        <v>17</v>
      </c>
      <c r="D69" s="151">
        <v>273554120</v>
      </c>
      <c r="E69" s="151">
        <v>240964120</v>
      </c>
      <c r="F69" s="151">
        <v>0</v>
      </c>
      <c r="G69" s="151">
        <v>43385000</v>
      </c>
      <c r="H69" s="151">
        <v>32590000</v>
      </c>
      <c r="I69" s="151">
        <v>412200</v>
      </c>
      <c r="J69" s="151">
        <v>0</v>
      </c>
      <c r="K69" s="151">
        <v>0</v>
      </c>
      <c r="L69" s="151">
        <v>0</v>
      </c>
      <c r="M69" s="151">
        <v>0</v>
      </c>
      <c r="N69" s="151">
        <v>412200</v>
      </c>
      <c r="O69" s="151">
        <v>273966320</v>
      </c>
      <c r="P69" s="171"/>
    </row>
    <row r="70" spans="1:16" s="161" customFormat="1" ht="113.25" hidden="1" customHeight="1" x14ac:dyDescent="0.25">
      <c r="A70" s="158"/>
      <c r="B70" s="169"/>
      <c r="C70" s="69" t="s">
        <v>121</v>
      </c>
      <c r="D70" s="160" t="e">
        <f>#REF!</f>
        <v>#REF!</v>
      </c>
      <c r="E70" s="160" t="e">
        <f>#REF!</f>
        <v>#REF!</v>
      </c>
      <c r="F70" s="160" t="e">
        <f>#REF!</f>
        <v>#REF!</v>
      </c>
      <c r="G70" s="160" t="e">
        <f>#REF!</f>
        <v>#REF!</v>
      </c>
      <c r="H70" s="160" t="e">
        <f>#REF!</f>
        <v>#REF!</v>
      </c>
      <c r="I70" s="160" t="e">
        <f>#REF!</f>
        <v>#REF!</v>
      </c>
      <c r="J70" s="160" t="e">
        <f>#REF!</f>
        <v>#REF!</v>
      </c>
      <c r="K70" s="160" t="e">
        <f>#REF!</f>
        <v>#REF!</v>
      </c>
      <c r="L70" s="160" t="e">
        <f>#REF!</f>
        <v>#REF!</v>
      </c>
      <c r="M70" s="160" t="e">
        <f>#REF!</f>
        <v>#REF!</v>
      </c>
      <c r="N70" s="160" t="e">
        <f>#REF!</f>
        <v>#REF!</v>
      </c>
      <c r="O70" s="160" t="e">
        <f>#REF!</f>
        <v>#REF!</v>
      </c>
      <c r="P70" s="171"/>
    </row>
    <row r="71" spans="1:16" s="156" customFormat="1" hidden="1" x14ac:dyDescent="0.25">
      <c r="A71" s="65" t="s">
        <v>29</v>
      </c>
      <c r="B71" s="65" t="s">
        <v>18</v>
      </c>
      <c r="C71" s="48" t="s">
        <v>30</v>
      </c>
      <c r="D71" s="152" t="e">
        <f>'дод 2 '!#REF!</f>
        <v>#REF!</v>
      </c>
      <c r="E71" s="152" t="e">
        <f>'дод 2 '!#REF!</f>
        <v>#REF!</v>
      </c>
      <c r="F71" s="152" t="e">
        <f>'дод 2 '!#REF!</f>
        <v>#REF!</v>
      </c>
      <c r="G71" s="152" t="e">
        <f>'дод 2 '!#REF!</f>
        <v>#REF!</v>
      </c>
      <c r="H71" s="152" t="e">
        <f>'дод 2 '!#REF!</f>
        <v>#REF!</v>
      </c>
      <c r="I71" s="152" t="e">
        <f>'дод 2 '!#REF!</f>
        <v>#REF!</v>
      </c>
      <c r="J71" s="152" t="e">
        <f>'дод 2 '!#REF!</f>
        <v>#REF!</v>
      </c>
      <c r="K71" s="152" t="e">
        <f>'дод 2 '!#REF!</f>
        <v>#REF!</v>
      </c>
      <c r="L71" s="152" t="e">
        <f>'дод 2 '!#REF!</f>
        <v>#REF!</v>
      </c>
      <c r="M71" s="152" t="e">
        <f>'дод 2 '!#REF!</f>
        <v>#REF!</v>
      </c>
      <c r="N71" s="152" t="e">
        <f>'дод 2 '!#REF!</f>
        <v>#REF!</v>
      </c>
      <c r="O71" s="152" t="e">
        <f>'дод 2 '!#REF!</f>
        <v>#REF!</v>
      </c>
      <c r="P71" s="171"/>
    </row>
    <row r="72" spans="1:16" s="156" customFormat="1" x14ac:dyDescent="0.25">
      <c r="A72" s="65"/>
      <c r="B72" s="65"/>
      <c r="C72" s="57" t="s">
        <v>191</v>
      </c>
      <c r="D72" s="151">
        <f>D75+D78</f>
        <v>9951000</v>
      </c>
      <c r="E72" s="151">
        <f t="shared" ref="E72:O72" si="25">E75+E78</f>
        <v>9951000</v>
      </c>
      <c r="F72" s="151">
        <f t="shared" si="25"/>
        <v>0</v>
      </c>
      <c r="G72" s="151">
        <f t="shared" si="25"/>
        <v>0</v>
      </c>
      <c r="H72" s="151">
        <f t="shared" si="25"/>
        <v>0</v>
      </c>
      <c r="I72" s="151">
        <f t="shared" si="25"/>
        <v>0</v>
      </c>
      <c r="J72" s="151">
        <f t="shared" si="25"/>
        <v>0</v>
      </c>
      <c r="K72" s="151">
        <f t="shared" si="25"/>
        <v>0</v>
      </c>
      <c r="L72" s="151">
        <f t="shared" si="25"/>
        <v>0</v>
      </c>
      <c r="M72" s="151">
        <f t="shared" si="25"/>
        <v>0</v>
      </c>
      <c r="N72" s="151">
        <f t="shared" si="25"/>
        <v>0</v>
      </c>
      <c r="O72" s="151">
        <f t="shared" si="25"/>
        <v>9951000</v>
      </c>
      <c r="P72" s="190"/>
    </row>
    <row r="73" spans="1:16" s="156" customFormat="1" x14ac:dyDescent="0.25">
      <c r="A73" s="65"/>
      <c r="B73" s="65"/>
      <c r="C73" s="57" t="s">
        <v>192</v>
      </c>
      <c r="D73" s="151">
        <f>D72+D69</f>
        <v>283505120</v>
      </c>
      <c r="E73" s="151">
        <f t="shared" ref="E73:O73" si="26">E72+E69</f>
        <v>250915120</v>
      </c>
      <c r="F73" s="151">
        <f t="shared" si="26"/>
        <v>0</v>
      </c>
      <c r="G73" s="151">
        <f t="shared" si="26"/>
        <v>43385000</v>
      </c>
      <c r="H73" s="151">
        <f t="shared" si="26"/>
        <v>32590000</v>
      </c>
      <c r="I73" s="151">
        <f t="shared" si="26"/>
        <v>412200</v>
      </c>
      <c r="J73" s="151">
        <f t="shared" si="26"/>
        <v>0</v>
      </c>
      <c r="K73" s="151">
        <f t="shared" si="26"/>
        <v>0</v>
      </c>
      <c r="L73" s="151">
        <f t="shared" si="26"/>
        <v>0</v>
      </c>
      <c r="M73" s="151">
        <f t="shared" si="26"/>
        <v>0</v>
      </c>
      <c r="N73" s="151">
        <f t="shared" si="26"/>
        <v>412200</v>
      </c>
      <c r="O73" s="151">
        <f t="shared" si="26"/>
        <v>283917320</v>
      </c>
      <c r="P73" s="190"/>
    </row>
    <row r="74" spans="1:16" ht="24" customHeight="1" x14ac:dyDescent="0.25">
      <c r="A74" s="65" t="s">
        <v>31</v>
      </c>
      <c r="B74" s="65" t="s">
        <v>19</v>
      </c>
      <c r="C74" s="48" t="s">
        <v>32</v>
      </c>
      <c r="D74" s="152">
        <v>233320000</v>
      </c>
      <c r="E74" s="152">
        <v>232250000</v>
      </c>
      <c r="F74" s="152">
        <v>0</v>
      </c>
      <c r="G74" s="152">
        <v>43380000</v>
      </c>
      <c r="H74" s="152">
        <v>1070000</v>
      </c>
      <c r="I74" s="152">
        <v>0</v>
      </c>
      <c r="J74" s="152">
        <v>0</v>
      </c>
      <c r="K74" s="152">
        <v>0</v>
      </c>
      <c r="L74" s="152">
        <v>0</v>
      </c>
      <c r="M74" s="152">
        <v>0</v>
      </c>
      <c r="N74" s="152">
        <v>0</v>
      </c>
      <c r="O74" s="152">
        <v>233320000</v>
      </c>
      <c r="P74" s="171"/>
    </row>
    <row r="75" spans="1:16" s="156" customFormat="1" ht="27.75" customHeight="1" x14ac:dyDescent="0.25">
      <c r="A75" s="153"/>
      <c r="B75" s="164"/>
      <c r="C75" s="40" t="s">
        <v>191</v>
      </c>
      <c r="D75" s="152">
        <f>E75+H75</f>
        <v>10000000</v>
      </c>
      <c r="E75" s="152">
        <v>10000000</v>
      </c>
      <c r="F75" s="152"/>
      <c r="G75" s="152"/>
      <c r="H75" s="152"/>
      <c r="I75" s="152"/>
      <c r="J75" s="152"/>
      <c r="K75" s="152"/>
      <c r="L75" s="152"/>
      <c r="M75" s="152"/>
      <c r="N75" s="152"/>
      <c r="O75" s="152">
        <f>D75+I75</f>
        <v>10000000</v>
      </c>
      <c r="P75" s="190"/>
    </row>
    <row r="76" spans="1:16" s="156" customFormat="1" ht="26.25" customHeight="1" x14ac:dyDescent="0.25">
      <c r="A76" s="153"/>
      <c r="B76" s="164"/>
      <c r="C76" s="40" t="s">
        <v>192</v>
      </c>
      <c r="D76" s="152">
        <f>D75+D74</f>
        <v>243320000</v>
      </c>
      <c r="E76" s="152">
        <f>E75+E74</f>
        <v>242250000</v>
      </c>
      <c r="F76" s="152">
        <f t="shared" ref="F76:O76" si="27">F75+F74</f>
        <v>0</v>
      </c>
      <c r="G76" s="152">
        <f t="shared" si="27"/>
        <v>43380000</v>
      </c>
      <c r="H76" s="152">
        <f t="shared" si="27"/>
        <v>1070000</v>
      </c>
      <c r="I76" s="152">
        <f t="shared" si="27"/>
        <v>0</v>
      </c>
      <c r="J76" s="152">
        <f t="shared" si="27"/>
        <v>0</v>
      </c>
      <c r="K76" s="152">
        <f t="shared" si="27"/>
        <v>0</v>
      </c>
      <c r="L76" s="152">
        <f t="shared" si="27"/>
        <v>0</v>
      </c>
      <c r="M76" s="152">
        <f t="shared" si="27"/>
        <v>0</v>
      </c>
      <c r="N76" s="152">
        <f t="shared" si="27"/>
        <v>0</v>
      </c>
      <c r="O76" s="152">
        <f t="shared" si="27"/>
        <v>243320000</v>
      </c>
      <c r="P76" s="190"/>
    </row>
    <row r="77" spans="1:16" ht="32.25" customHeight="1" x14ac:dyDescent="0.25">
      <c r="A77" s="65" t="s">
        <v>34</v>
      </c>
      <c r="B77" s="50" t="s">
        <v>64</v>
      </c>
      <c r="C77" s="48" t="s">
        <v>35</v>
      </c>
      <c r="D77" s="152">
        <v>8549120</v>
      </c>
      <c r="E77" s="152">
        <v>7629120</v>
      </c>
      <c r="F77" s="152">
        <v>0</v>
      </c>
      <c r="G77" s="152">
        <v>5000</v>
      </c>
      <c r="H77" s="152">
        <v>920000</v>
      </c>
      <c r="I77" s="152">
        <v>0</v>
      </c>
      <c r="J77" s="152">
        <v>0</v>
      </c>
      <c r="K77" s="152">
        <v>0</v>
      </c>
      <c r="L77" s="152">
        <v>0</v>
      </c>
      <c r="M77" s="152">
        <v>0</v>
      </c>
      <c r="N77" s="152">
        <v>0</v>
      </c>
      <c r="O77" s="152">
        <v>8549120</v>
      </c>
      <c r="P77" s="171"/>
    </row>
    <row r="78" spans="1:16" ht="21" customHeight="1" x14ac:dyDescent="0.25">
      <c r="A78" s="65"/>
      <c r="B78" s="50"/>
      <c r="C78" s="40" t="s">
        <v>191</v>
      </c>
      <c r="D78" s="152">
        <f>E78+H78</f>
        <v>-49000</v>
      </c>
      <c r="E78" s="152">
        <v>-49000</v>
      </c>
      <c r="F78" s="152"/>
      <c r="G78" s="152"/>
      <c r="H78" s="152"/>
      <c r="I78" s="152"/>
      <c r="J78" s="152"/>
      <c r="K78" s="152"/>
      <c r="L78" s="152"/>
      <c r="M78" s="152"/>
      <c r="N78" s="152"/>
      <c r="O78" s="152">
        <f>D78+I78</f>
        <v>-49000</v>
      </c>
      <c r="P78" s="190"/>
    </row>
    <row r="79" spans="1:16" x14ac:dyDescent="0.25">
      <c r="A79" s="65"/>
      <c r="B79" s="50"/>
      <c r="C79" s="40" t="s">
        <v>192</v>
      </c>
      <c r="D79" s="152">
        <f>D78+D77</f>
        <v>8500120</v>
      </c>
      <c r="E79" s="152">
        <f>E78+E77</f>
        <v>7580120</v>
      </c>
      <c r="F79" s="152">
        <f t="shared" ref="F79:O79" si="28">F78+F77</f>
        <v>0</v>
      </c>
      <c r="G79" s="152">
        <f t="shared" si="28"/>
        <v>5000</v>
      </c>
      <c r="H79" s="152">
        <f t="shared" si="28"/>
        <v>920000</v>
      </c>
      <c r="I79" s="152">
        <f t="shared" si="28"/>
        <v>0</v>
      </c>
      <c r="J79" s="152">
        <f t="shared" si="28"/>
        <v>0</v>
      </c>
      <c r="K79" s="152">
        <f t="shared" si="28"/>
        <v>0</v>
      </c>
      <c r="L79" s="152">
        <f t="shared" si="28"/>
        <v>0</v>
      </c>
      <c r="M79" s="152">
        <f t="shared" si="28"/>
        <v>0</v>
      </c>
      <c r="N79" s="152">
        <f t="shared" si="28"/>
        <v>0</v>
      </c>
      <c r="O79" s="152">
        <f t="shared" si="28"/>
        <v>8500120</v>
      </c>
      <c r="P79" s="190"/>
    </row>
    <row r="80" spans="1:16" s="147" customFormat="1" ht="21.75" customHeight="1" x14ac:dyDescent="0.25">
      <c r="A80" s="157" t="s">
        <v>33</v>
      </c>
      <c r="B80" s="167"/>
      <c r="C80" s="168" t="s">
        <v>174</v>
      </c>
      <c r="D80" s="151">
        <v>111962202</v>
      </c>
      <c r="E80" s="151">
        <v>18222202</v>
      </c>
      <c r="F80" s="151">
        <v>0</v>
      </c>
      <c r="G80" s="151">
        <v>0</v>
      </c>
      <c r="H80" s="151">
        <v>93740000</v>
      </c>
      <c r="I80" s="151">
        <v>247552193</v>
      </c>
      <c r="J80" s="151">
        <v>247442193</v>
      </c>
      <c r="K80" s="151">
        <v>110000</v>
      </c>
      <c r="L80" s="151">
        <v>0</v>
      </c>
      <c r="M80" s="151">
        <v>0</v>
      </c>
      <c r="N80" s="151">
        <v>247442193</v>
      </c>
      <c r="O80" s="151">
        <v>359514395</v>
      </c>
      <c r="P80" s="171"/>
    </row>
    <row r="81" spans="1:16" s="161" customFormat="1" ht="47.25" hidden="1" customHeight="1" x14ac:dyDescent="0.25">
      <c r="A81" s="158"/>
      <c r="B81" s="169"/>
      <c r="C81" s="159" t="s">
        <v>81</v>
      </c>
      <c r="D81" s="160">
        <v>0</v>
      </c>
      <c r="E81" s="160">
        <v>0</v>
      </c>
      <c r="F81" s="160">
        <v>0</v>
      </c>
      <c r="G81" s="160">
        <v>0</v>
      </c>
      <c r="H81" s="160">
        <v>0</v>
      </c>
      <c r="I81" s="160">
        <v>0</v>
      </c>
      <c r="J81" s="160">
        <v>0</v>
      </c>
      <c r="K81" s="160">
        <v>0</v>
      </c>
      <c r="L81" s="160">
        <v>0</v>
      </c>
      <c r="M81" s="160">
        <v>0</v>
      </c>
      <c r="N81" s="160">
        <v>0</v>
      </c>
      <c r="O81" s="160">
        <v>0</v>
      </c>
      <c r="P81" s="171"/>
    </row>
    <row r="82" spans="1:16" s="161" customFormat="1" ht="15.75" hidden="1" customHeight="1" x14ac:dyDescent="0.25">
      <c r="A82" s="158"/>
      <c r="B82" s="169"/>
      <c r="C82" s="35" t="s">
        <v>87</v>
      </c>
      <c r="D82" s="160">
        <v>0</v>
      </c>
      <c r="E82" s="160">
        <v>0</v>
      </c>
      <c r="F82" s="160">
        <v>0</v>
      </c>
      <c r="G82" s="160">
        <v>0</v>
      </c>
      <c r="H82" s="160">
        <v>0</v>
      </c>
      <c r="I82" s="160">
        <v>0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71"/>
    </row>
    <row r="83" spans="1:16" s="161" customFormat="1" ht="101.25" hidden="1" customHeight="1" x14ac:dyDescent="0.25">
      <c r="A83" s="158"/>
      <c r="B83" s="169"/>
      <c r="C83" s="35" t="e">
        <f>'дод 2 '!#REF!</f>
        <v>#REF!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172">
        <v>0</v>
      </c>
      <c r="J83" s="172">
        <v>0</v>
      </c>
      <c r="K83" s="172">
        <v>0</v>
      </c>
      <c r="L83" s="172">
        <v>0</v>
      </c>
      <c r="M83" s="172">
        <v>0</v>
      </c>
      <c r="N83" s="172">
        <v>0</v>
      </c>
      <c r="O83" s="172">
        <v>0</v>
      </c>
      <c r="P83" s="171"/>
    </row>
    <row r="84" spans="1:16" s="161" customFormat="1" ht="56.25" hidden="1" customHeight="1" x14ac:dyDescent="0.25">
      <c r="A84" s="158"/>
      <c r="B84" s="169"/>
      <c r="C84" s="35" t="e">
        <f>#REF!</f>
        <v>#REF!</v>
      </c>
      <c r="D84" s="35">
        <v>0</v>
      </c>
      <c r="E84" s="173">
        <v>0</v>
      </c>
      <c r="F84" s="173">
        <v>0</v>
      </c>
      <c r="G84" s="173">
        <v>0</v>
      </c>
      <c r="H84" s="173">
        <v>0</v>
      </c>
      <c r="I84" s="173">
        <v>0</v>
      </c>
      <c r="J84" s="173">
        <v>0</v>
      </c>
      <c r="K84" s="173">
        <v>0</v>
      </c>
      <c r="L84" s="173">
        <v>0</v>
      </c>
      <c r="M84" s="173">
        <v>0</v>
      </c>
      <c r="N84" s="173">
        <v>0</v>
      </c>
      <c r="O84" s="173">
        <v>0</v>
      </c>
      <c r="P84" s="171"/>
    </row>
    <row r="85" spans="1:16" s="161" customFormat="1" ht="29.25" customHeight="1" x14ac:dyDescent="0.25">
      <c r="A85" s="158"/>
      <c r="B85" s="169"/>
      <c r="C85" s="57" t="s">
        <v>191</v>
      </c>
      <c r="D85" s="151">
        <f>D99</f>
        <v>0</v>
      </c>
      <c r="E85" s="151">
        <f t="shared" ref="E85:O85" si="29">E99</f>
        <v>0</v>
      </c>
      <c r="F85" s="151">
        <f t="shared" si="29"/>
        <v>0</v>
      </c>
      <c r="G85" s="151">
        <f t="shared" si="29"/>
        <v>0</v>
      </c>
      <c r="H85" s="151">
        <f t="shared" si="29"/>
        <v>0</v>
      </c>
      <c r="I85" s="151">
        <f t="shared" si="29"/>
        <v>-10021000</v>
      </c>
      <c r="J85" s="151">
        <f t="shared" si="29"/>
        <v>-10021000</v>
      </c>
      <c r="K85" s="151">
        <f t="shared" si="29"/>
        <v>0</v>
      </c>
      <c r="L85" s="151">
        <f t="shared" si="29"/>
        <v>0</v>
      </c>
      <c r="M85" s="151">
        <f t="shared" si="29"/>
        <v>0</v>
      </c>
      <c r="N85" s="151">
        <f t="shared" si="29"/>
        <v>-10021000</v>
      </c>
      <c r="O85" s="151">
        <f t="shared" si="29"/>
        <v>-10021000</v>
      </c>
      <c r="P85" s="190"/>
    </row>
    <row r="86" spans="1:16" s="161" customFormat="1" ht="34.5" customHeight="1" x14ac:dyDescent="0.25">
      <c r="A86" s="158"/>
      <c r="B86" s="169"/>
      <c r="C86" s="57" t="s">
        <v>192</v>
      </c>
      <c r="D86" s="151">
        <f>D80+D85</f>
        <v>111962202</v>
      </c>
      <c r="E86" s="151">
        <f t="shared" ref="E86:O86" si="30">E80+E85</f>
        <v>18222202</v>
      </c>
      <c r="F86" s="151">
        <f t="shared" si="30"/>
        <v>0</v>
      </c>
      <c r="G86" s="151">
        <f t="shared" si="30"/>
        <v>0</v>
      </c>
      <c r="H86" s="151">
        <f t="shared" si="30"/>
        <v>93740000</v>
      </c>
      <c r="I86" s="151">
        <f t="shared" si="30"/>
        <v>237531193</v>
      </c>
      <c r="J86" s="151">
        <f t="shared" si="30"/>
        <v>237421193</v>
      </c>
      <c r="K86" s="151">
        <f t="shared" si="30"/>
        <v>110000</v>
      </c>
      <c r="L86" s="151">
        <f t="shared" si="30"/>
        <v>0</v>
      </c>
      <c r="M86" s="151">
        <f t="shared" si="30"/>
        <v>0</v>
      </c>
      <c r="N86" s="151">
        <f t="shared" si="30"/>
        <v>237421193</v>
      </c>
      <c r="O86" s="151">
        <f t="shared" si="30"/>
        <v>349493395</v>
      </c>
      <c r="P86" s="190"/>
    </row>
    <row r="87" spans="1:16" s="161" customFormat="1" ht="18" customHeight="1" x14ac:dyDescent="0.25">
      <c r="A87" s="158"/>
      <c r="B87" s="158"/>
      <c r="C87" s="67" t="s">
        <v>91</v>
      </c>
      <c r="D87" s="160">
        <v>0</v>
      </c>
      <c r="E87" s="160">
        <v>0</v>
      </c>
      <c r="F87" s="160">
        <v>0</v>
      </c>
      <c r="G87" s="160">
        <v>0</v>
      </c>
      <c r="H87" s="160">
        <v>0</v>
      </c>
      <c r="I87" s="160">
        <v>61868709</v>
      </c>
      <c r="J87" s="160">
        <v>61868709</v>
      </c>
      <c r="K87" s="160">
        <v>0</v>
      </c>
      <c r="L87" s="160">
        <v>0</v>
      </c>
      <c r="M87" s="160">
        <v>0</v>
      </c>
      <c r="N87" s="160">
        <v>61868709</v>
      </c>
      <c r="O87" s="160">
        <v>61868709</v>
      </c>
      <c r="P87" s="171"/>
    </row>
    <row r="88" spans="1:16" s="147" customFormat="1" ht="21" customHeight="1" x14ac:dyDescent="0.25">
      <c r="A88" s="157" t="s">
        <v>23</v>
      </c>
      <c r="B88" s="157"/>
      <c r="C88" s="174" t="s">
        <v>125</v>
      </c>
      <c r="D88" s="151">
        <v>7045000</v>
      </c>
      <c r="E88" s="151">
        <v>7045000</v>
      </c>
      <c r="F88" s="151">
        <v>0</v>
      </c>
      <c r="G88" s="151">
        <v>0</v>
      </c>
      <c r="H88" s="151">
        <v>0</v>
      </c>
      <c r="I88" s="151">
        <v>47774360</v>
      </c>
      <c r="J88" s="151">
        <v>47774360</v>
      </c>
      <c r="K88" s="151">
        <v>0</v>
      </c>
      <c r="L88" s="151">
        <v>0</v>
      </c>
      <c r="M88" s="151">
        <v>0</v>
      </c>
      <c r="N88" s="151">
        <v>47774360</v>
      </c>
      <c r="O88" s="151">
        <v>54819360</v>
      </c>
      <c r="P88" s="171"/>
    </row>
    <row r="89" spans="1:16" s="161" customFormat="1" ht="63" hidden="1" customHeight="1" x14ac:dyDescent="0.25">
      <c r="A89" s="158"/>
      <c r="B89" s="158"/>
      <c r="C89" s="159" t="s">
        <v>134</v>
      </c>
      <c r="D89" s="160" t="e">
        <f>#REF!</f>
        <v>#REF!</v>
      </c>
      <c r="E89" s="160" t="e">
        <f>#REF!</f>
        <v>#REF!</v>
      </c>
      <c r="F89" s="160" t="e">
        <f>#REF!</f>
        <v>#REF!</v>
      </c>
      <c r="G89" s="160" t="e">
        <f>#REF!</f>
        <v>#REF!</v>
      </c>
      <c r="H89" s="160" t="e">
        <f>#REF!</f>
        <v>#REF!</v>
      </c>
      <c r="I89" s="160" t="e">
        <f>#REF!</f>
        <v>#REF!</v>
      </c>
      <c r="J89" s="160" t="e">
        <f>#REF!</f>
        <v>#REF!</v>
      </c>
      <c r="K89" s="160" t="e">
        <f>#REF!</f>
        <v>#REF!</v>
      </c>
      <c r="L89" s="160" t="e">
        <f>#REF!</f>
        <v>#REF!</v>
      </c>
      <c r="M89" s="160" t="e">
        <f>#REF!</f>
        <v>#REF!</v>
      </c>
      <c r="N89" s="160" t="e">
        <f>#REF!</f>
        <v>#REF!</v>
      </c>
      <c r="O89" s="160" t="e">
        <f>#REF!</f>
        <v>#REF!</v>
      </c>
      <c r="P89" s="171"/>
    </row>
    <row r="90" spans="1:16" s="161" customFormat="1" ht="15.75" hidden="1" customHeight="1" x14ac:dyDescent="0.25">
      <c r="A90" s="158"/>
      <c r="B90" s="158"/>
      <c r="C90" s="35" t="s">
        <v>87</v>
      </c>
      <c r="D90" s="160" t="e">
        <f>#REF!+#REF!</f>
        <v>#REF!</v>
      </c>
      <c r="E90" s="160" t="e">
        <f>#REF!+#REF!</f>
        <v>#REF!</v>
      </c>
      <c r="F90" s="160" t="e">
        <f>#REF!+#REF!</f>
        <v>#REF!</v>
      </c>
      <c r="G90" s="160" t="e">
        <f>#REF!+#REF!</f>
        <v>#REF!</v>
      </c>
      <c r="H90" s="160" t="e">
        <f>#REF!+#REF!</f>
        <v>#REF!</v>
      </c>
      <c r="I90" s="160" t="e">
        <f>#REF!+#REF!</f>
        <v>#REF!</v>
      </c>
      <c r="J90" s="160" t="e">
        <f>#REF!+#REF!</f>
        <v>#REF!</v>
      </c>
      <c r="K90" s="160" t="e">
        <f>#REF!+#REF!</f>
        <v>#REF!</v>
      </c>
      <c r="L90" s="160" t="e">
        <f>#REF!+#REF!</f>
        <v>#REF!</v>
      </c>
      <c r="M90" s="160" t="e">
        <f>#REF!+#REF!</f>
        <v>#REF!</v>
      </c>
      <c r="N90" s="160" t="e">
        <f>#REF!+#REF!</f>
        <v>#REF!</v>
      </c>
      <c r="O90" s="160" t="e">
        <f>#REF!+#REF!</f>
        <v>#REF!</v>
      </c>
      <c r="P90" s="171"/>
    </row>
    <row r="91" spans="1:16" s="161" customFormat="1" ht="17.25" customHeight="1" x14ac:dyDescent="0.25">
      <c r="A91" s="158"/>
      <c r="B91" s="158"/>
      <c r="C91" s="57" t="s">
        <v>191</v>
      </c>
      <c r="D91" s="151">
        <f t="shared" ref="D91:I91" si="31">D99</f>
        <v>0</v>
      </c>
      <c r="E91" s="151">
        <f t="shared" si="31"/>
        <v>0</v>
      </c>
      <c r="F91" s="151">
        <f t="shared" si="31"/>
        <v>0</v>
      </c>
      <c r="G91" s="151">
        <f t="shared" si="31"/>
        <v>0</v>
      </c>
      <c r="H91" s="151">
        <f t="shared" si="31"/>
        <v>0</v>
      </c>
      <c r="I91" s="151">
        <f t="shared" si="31"/>
        <v>-10021000</v>
      </c>
      <c r="J91" s="151">
        <f>J99</f>
        <v>-10021000</v>
      </c>
      <c r="K91" s="151">
        <f t="shared" ref="K91:O91" si="32">K99</f>
        <v>0</v>
      </c>
      <c r="L91" s="151">
        <f t="shared" si="32"/>
        <v>0</v>
      </c>
      <c r="M91" s="151">
        <f t="shared" si="32"/>
        <v>0</v>
      </c>
      <c r="N91" s="151">
        <f t="shared" si="32"/>
        <v>-10021000</v>
      </c>
      <c r="O91" s="151">
        <f t="shared" si="32"/>
        <v>-10021000</v>
      </c>
      <c r="P91" s="190"/>
    </row>
    <row r="92" spans="1:16" s="161" customFormat="1" ht="15.75" customHeight="1" x14ac:dyDescent="0.25">
      <c r="A92" s="158"/>
      <c r="B92" s="158"/>
      <c r="C92" s="57" t="s">
        <v>192</v>
      </c>
      <c r="D92" s="151">
        <f>D88+D91</f>
        <v>7045000</v>
      </c>
      <c r="E92" s="151">
        <f t="shared" ref="E92:O92" si="33">E88+E91</f>
        <v>7045000</v>
      </c>
      <c r="F92" s="151">
        <f t="shared" si="33"/>
        <v>0</v>
      </c>
      <c r="G92" s="151">
        <f t="shared" si="33"/>
        <v>0</v>
      </c>
      <c r="H92" s="151">
        <f t="shared" si="33"/>
        <v>0</v>
      </c>
      <c r="I92" s="151">
        <f t="shared" si="33"/>
        <v>37753360</v>
      </c>
      <c r="J92" s="151">
        <f t="shared" si="33"/>
        <v>37753360</v>
      </c>
      <c r="K92" s="151">
        <f t="shared" si="33"/>
        <v>0</v>
      </c>
      <c r="L92" s="151">
        <f t="shared" si="33"/>
        <v>0</v>
      </c>
      <c r="M92" s="151">
        <f t="shared" si="33"/>
        <v>0</v>
      </c>
      <c r="N92" s="151">
        <f t="shared" si="33"/>
        <v>37753360</v>
      </c>
      <c r="O92" s="151">
        <f t="shared" si="33"/>
        <v>44798360</v>
      </c>
      <c r="P92" s="190"/>
    </row>
    <row r="93" spans="1:16" ht="33.75" customHeight="1" x14ac:dyDescent="0.25">
      <c r="A93" s="166" t="s">
        <v>62</v>
      </c>
      <c r="B93" s="166" t="s">
        <v>27</v>
      </c>
      <c r="C93" s="51" t="s">
        <v>188</v>
      </c>
      <c r="D93" s="152">
        <v>0</v>
      </c>
      <c r="E93" s="152">
        <v>0</v>
      </c>
      <c r="F93" s="152">
        <v>0</v>
      </c>
      <c r="G93" s="152">
        <v>0</v>
      </c>
      <c r="H93" s="152">
        <v>0</v>
      </c>
      <c r="I93" s="152">
        <v>22174360</v>
      </c>
      <c r="J93" s="152">
        <v>22174360</v>
      </c>
      <c r="K93" s="152">
        <v>0</v>
      </c>
      <c r="L93" s="152">
        <v>0</v>
      </c>
      <c r="M93" s="152">
        <v>0</v>
      </c>
      <c r="N93" s="152">
        <v>22174360</v>
      </c>
      <c r="O93" s="152">
        <v>22174360</v>
      </c>
      <c r="P93" s="171"/>
    </row>
    <row r="94" spans="1:16" ht="98.25" hidden="1" customHeight="1" x14ac:dyDescent="0.25">
      <c r="A94" s="166"/>
      <c r="B94" s="166"/>
      <c r="C94" s="154" t="str">
        <f>'дод 2 '!D73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94" s="154">
        <f>'дод 2 '!E73</f>
        <v>0</v>
      </c>
      <c r="E94" s="154">
        <f>'дод 2 '!F73</f>
        <v>0</v>
      </c>
      <c r="F94" s="154">
        <f>'дод 2 '!G73</f>
        <v>0</v>
      </c>
      <c r="G94" s="154">
        <f>'дод 2 '!H73</f>
        <v>0</v>
      </c>
      <c r="H94" s="154">
        <f>'дод 2 '!I73</f>
        <v>0</v>
      </c>
      <c r="I94" s="175">
        <f>'дод 2 '!J73</f>
        <v>0</v>
      </c>
      <c r="J94" s="175">
        <f>'дод 2 '!K73</f>
        <v>0</v>
      </c>
      <c r="K94" s="175">
        <f>'дод 2 '!L73</f>
        <v>0</v>
      </c>
      <c r="L94" s="175">
        <f>'дод 2 '!M73</f>
        <v>0</v>
      </c>
      <c r="M94" s="175">
        <f>'дод 2 '!N73</f>
        <v>0</v>
      </c>
      <c r="N94" s="175">
        <f>'дод 2 '!O73</f>
        <v>0</v>
      </c>
      <c r="O94" s="175">
        <f>'дод 2 '!P73</f>
        <v>0</v>
      </c>
      <c r="P94" s="171"/>
    </row>
    <row r="95" spans="1:16" s="161" customFormat="1" ht="59.25" hidden="1" customHeight="1" x14ac:dyDescent="0.25">
      <c r="A95" s="157">
        <v>7700</v>
      </c>
      <c r="B95" s="157"/>
      <c r="C95" s="176" t="s">
        <v>171</v>
      </c>
      <c r="D95" s="151" t="e">
        <f>D97</f>
        <v>#REF!</v>
      </c>
      <c r="E95" s="151" t="e">
        <f>E97</f>
        <v>#REF!</v>
      </c>
      <c r="F95" s="151" t="e">
        <f t="shared" ref="E95:O96" si="34">F97</f>
        <v>#REF!</v>
      </c>
      <c r="G95" s="151" t="e">
        <f t="shared" si="34"/>
        <v>#REF!</v>
      </c>
      <c r="H95" s="151" t="e">
        <f t="shared" si="34"/>
        <v>#REF!</v>
      </c>
      <c r="I95" s="151" t="e">
        <f>I97</f>
        <v>#REF!</v>
      </c>
      <c r="J95" s="151" t="e">
        <f>J97</f>
        <v>#REF!</v>
      </c>
      <c r="K95" s="151" t="e">
        <f t="shared" si="34"/>
        <v>#REF!</v>
      </c>
      <c r="L95" s="151" t="e">
        <f t="shared" si="34"/>
        <v>#REF!</v>
      </c>
      <c r="M95" s="151" t="e">
        <f t="shared" si="34"/>
        <v>#REF!</v>
      </c>
      <c r="N95" s="151" t="e">
        <f>N97</f>
        <v>#REF!</v>
      </c>
      <c r="O95" s="151" t="e">
        <f t="shared" si="34"/>
        <v>#REF!</v>
      </c>
      <c r="P95" s="229"/>
    </row>
    <row r="96" spans="1:16" s="161" customFormat="1" ht="27.75" hidden="1" customHeight="1" x14ac:dyDescent="0.25">
      <c r="A96" s="157"/>
      <c r="B96" s="157"/>
      <c r="C96" s="67" t="s">
        <v>172</v>
      </c>
      <c r="D96" s="151" t="e">
        <f>D98</f>
        <v>#REF!</v>
      </c>
      <c r="E96" s="151" t="e">
        <f t="shared" si="34"/>
        <v>#REF!</v>
      </c>
      <c r="F96" s="151" t="e">
        <f t="shared" si="34"/>
        <v>#REF!</v>
      </c>
      <c r="G96" s="151" t="e">
        <f t="shared" si="34"/>
        <v>#REF!</v>
      </c>
      <c r="H96" s="151" t="e">
        <f t="shared" si="34"/>
        <v>#REF!</v>
      </c>
      <c r="I96" s="160" t="e">
        <f>I98</f>
        <v>#REF!</v>
      </c>
      <c r="J96" s="151" t="e">
        <f t="shared" si="34"/>
        <v>#REF!</v>
      </c>
      <c r="K96" s="160" t="e">
        <f t="shared" si="34"/>
        <v>#REF!</v>
      </c>
      <c r="L96" s="151" t="e">
        <f t="shared" si="34"/>
        <v>#REF!</v>
      </c>
      <c r="M96" s="151" t="e">
        <f t="shared" si="34"/>
        <v>#REF!</v>
      </c>
      <c r="N96" s="160" t="e">
        <f t="shared" si="34"/>
        <v>#REF!</v>
      </c>
      <c r="O96" s="160" t="e">
        <f t="shared" si="34"/>
        <v>#REF!</v>
      </c>
      <c r="P96" s="229"/>
    </row>
    <row r="97" spans="1:16" s="156" customFormat="1" ht="46.5" hidden="1" customHeight="1" x14ac:dyDescent="0.25">
      <c r="A97" s="65">
        <v>7700</v>
      </c>
      <c r="B97" s="68" t="s">
        <v>21</v>
      </c>
      <c r="C97" s="43" t="s">
        <v>171</v>
      </c>
      <c r="D97" s="152" t="e">
        <f>'дод 2 '!#REF!+'дод 2 '!#REF!+'дод 2 '!#REF!+'дод 2 '!#REF!</f>
        <v>#REF!</v>
      </c>
      <c r="E97" s="152" t="e">
        <f>'дод 2 '!#REF!+'дод 2 '!#REF!+'дод 2 '!#REF!+'дод 2 '!#REF!</f>
        <v>#REF!</v>
      </c>
      <c r="F97" s="152" t="e">
        <f>'дод 2 '!#REF!+'дод 2 '!#REF!+'дод 2 '!#REF!+'дод 2 '!#REF!</f>
        <v>#REF!</v>
      </c>
      <c r="G97" s="152" t="e">
        <f>'дод 2 '!#REF!+'дод 2 '!#REF!+'дод 2 '!#REF!+'дод 2 '!#REF!</f>
        <v>#REF!</v>
      </c>
      <c r="H97" s="152" t="e">
        <f>'дод 2 '!#REF!+'дод 2 '!#REF!+'дод 2 '!#REF!+'дод 2 '!#REF!</f>
        <v>#REF!</v>
      </c>
      <c r="I97" s="152" t="e">
        <f>'дод 2 '!#REF!+'дод 2 '!#REF!+'дод 2 '!#REF!+'дод 2 '!#REF!</f>
        <v>#REF!</v>
      </c>
      <c r="J97" s="152" t="e">
        <f>'дод 2 '!#REF!+'дод 2 '!#REF!+'дод 2 '!#REF!+'дод 2 '!#REF!</f>
        <v>#REF!</v>
      </c>
      <c r="K97" s="152" t="e">
        <f>'дод 2 '!#REF!+'дод 2 '!#REF!+'дод 2 '!#REF!+'дод 2 '!#REF!</f>
        <v>#REF!</v>
      </c>
      <c r="L97" s="152" t="e">
        <f>'дод 2 '!#REF!+'дод 2 '!#REF!+'дод 2 '!#REF!+'дод 2 '!#REF!</f>
        <v>#REF!</v>
      </c>
      <c r="M97" s="152" t="e">
        <f>'дод 2 '!#REF!+'дод 2 '!#REF!+'дод 2 '!#REF!+'дод 2 '!#REF!</f>
        <v>#REF!</v>
      </c>
      <c r="N97" s="152" t="e">
        <f>'дод 2 '!#REF!+'дод 2 '!#REF!+'дод 2 '!#REF!+'дод 2 '!#REF!</f>
        <v>#REF!</v>
      </c>
      <c r="O97" s="152" t="e">
        <f>'дод 2 '!#REF!+'дод 2 '!#REF!+'дод 2 '!#REF!+'дод 2 '!#REF!</f>
        <v>#REF!</v>
      </c>
      <c r="P97" s="229"/>
    </row>
    <row r="98" spans="1:16" s="156" customFormat="1" ht="26.25" hidden="1" customHeight="1" x14ac:dyDescent="0.25">
      <c r="A98" s="65"/>
      <c r="B98" s="68"/>
      <c r="C98" s="62" t="s">
        <v>172</v>
      </c>
      <c r="D98" s="152" t="e">
        <f>'дод 2 '!#REF!+'дод 2 '!#REF!</f>
        <v>#REF!</v>
      </c>
      <c r="E98" s="152" t="e">
        <f>'дод 2 '!#REF!+'дод 2 '!#REF!</f>
        <v>#REF!</v>
      </c>
      <c r="F98" s="152" t="e">
        <f>'дод 2 '!#REF!+'дод 2 '!#REF!</f>
        <v>#REF!</v>
      </c>
      <c r="G98" s="152" t="e">
        <f>'дод 2 '!#REF!+'дод 2 '!#REF!</f>
        <v>#REF!</v>
      </c>
      <c r="H98" s="152" t="e">
        <f>'дод 2 '!#REF!+'дод 2 '!#REF!</f>
        <v>#REF!</v>
      </c>
      <c r="I98" s="155" t="e">
        <f>'дод 2 '!#REF!+'дод 2 '!#REF!</f>
        <v>#REF!</v>
      </c>
      <c r="J98" s="152" t="e">
        <f>'дод 2 '!#REF!+'дод 2 '!#REF!</f>
        <v>#REF!</v>
      </c>
      <c r="K98" s="155" t="e">
        <f>'дод 2 '!#REF!+'дод 2 '!#REF!</f>
        <v>#REF!</v>
      </c>
      <c r="L98" s="152" t="e">
        <f>'дод 2 '!#REF!+'дод 2 '!#REF!</f>
        <v>#REF!</v>
      </c>
      <c r="M98" s="152" t="e">
        <f>'дод 2 '!#REF!+'дод 2 '!#REF!</f>
        <v>#REF!</v>
      </c>
      <c r="N98" s="155" t="e">
        <f>'дод 2 '!#REF!+'дод 2 '!#REF!</f>
        <v>#REF!</v>
      </c>
      <c r="O98" s="155" t="e">
        <f>'дод 2 '!#REF!+'дод 2 '!#REF!</f>
        <v>#REF!</v>
      </c>
      <c r="P98" s="229"/>
    </row>
    <row r="99" spans="1:16" s="156" customFormat="1" ht="26.25" customHeight="1" x14ac:dyDescent="0.25">
      <c r="A99" s="65"/>
      <c r="B99" s="68"/>
      <c r="C99" s="40" t="s">
        <v>191</v>
      </c>
      <c r="E99" s="152"/>
      <c r="F99" s="152"/>
      <c r="G99" s="152"/>
      <c r="H99" s="152"/>
      <c r="I99" s="152">
        <f>K99+N99</f>
        <v>-10021000</v>
      </c>
      <c r="J99" s="152">
        <v>-10021000</v>
      </c>
      <c r="K99" s="155"/>
      <c r="L99" s="152"/>
      <c r="M99" s="152"/>
      <c r="N99" s="152">
        <v>-10021000</v>
      </c>
      <c r="O99" s="152">
        <f>D99+I99</f>
        <v>-10021000</v>
      </c>
      <c r="P99" s="229"/>
    </row>
    <row r="100" spans="1:16" s="156" customFormat="1" ht="26.25" customHeight="1" x14ac:dyDescent="0.25">
      <c r="A100" s="65"/>
      <c r="B100" s="68"/>
      <c r="C100" s="40" t="s">
        <v>192</v>
      </c>
      <c r="D100" s="152"/>
      <c r="E100" s="152"/>
      <c r="F100" s="152"/>
      <c r="G100" s="152"/>
      <c r="H100" s="152"/>
      <c r="I100" s="155">
        <f>I99+I93</f>
        <v>12153360</v>
      </c>
      <c r="J100" s="155">
        <f t="shared" ref="J100:O100" si="35">J99+J93</f>
        <v>12153360</v>
      </c>
      <c r="K100" s="155">
        <f t="shared" si="35"/>
        <v>0</v>
      </c>
      <c r="L100" s="155">
        <f t="shared" si="35"/>
        <v>0</v>
      </c>
      <c r="M100" s="155">
        <f t="shared" si="35"/>
        <v>0</v>
      </c>
      <c r="N100" s="152">
        <f t="shared" si="35"/>
        <v>12153360</v>
      </c>
      <c r="O100" s="152">
        <f t="shared" si="35"/>
        <v>12153360</v>
      </c>
      <c r="P100" s="229"/>
    </row>
    <row r="101" spans="1:16" s="147" customFormat="1" ht="30.75" customHeight="1" x14ac:dyDescent="0.25">
      <c r="A101" s="157" t="s">
        <v>22</v>
      </c>
      <c r="B101" s="56"/>
      <c r="C101" s="168" t="s">
        <v>165</v>
      </c>
      <c r="D101" s="151">
        <v>263212718</v>
      </c>
      <c r="E101" s="151">
        <v>58091769</v>
      </c>
      <c r="F101" s="151">
        <v>2400000</v>
      </c>
      <c r="G101" s="151">
        <v>8094200</v>
      </c>
      <c r="H101" s="151">
        <v>0</v>
      </c>
      <c r="I101" s="151">
        <v>36467620</v>
      </c>
      <c r="J101" s="151">
        <v>34233220</v>
      </c>
      <c r="K101" s="151">
        <v>1642400</v>
      </c>
      <c r="L101" s="151">
        <v>0</v>
      </c>
      <c r="M101" s="151">
        <v>1600</v>
      </c>
      <c r="N101" s="151">
        <v>34825220</v>
      </c>
      <c r="O101" s="151">
        <v>299680338</v>
      </c>
      <c r="P101" s="229"/>
    </row>
    <row r="102" spans="1:16" s="161" customFormat="1" ht="57.75" hidden="1" customHeight="1" x14ac:dyDescent="0.25">
      <c r="A102" s="158"/>
      <c r="B102" s="59"/>
      <c r="C102" s="159" t="s">
        <v>76</v>
      </c>
      <c r="D102" s="160" t="e">
        <f>#REF!</f>
        <v>#REF!</v>
      </c>
      <c r="E102" s="160" t="e">
        <f>#REF!</f>
        <v>#REF!</v>
      </c>
      <c r="F102" s="160" t="e">
        <f>#REF!</f>
        <v>#REF!</v>
      </c>
      <c r="G102" s="160" t="e">
        <f>#REF!</f>
        <v>#REF!</v>
      </c>
      <c r="H102" s="160" t="e">
        <f>#REF!</f>
        <v>#REF!</v>
      </c>
      <c r="I102" s="160" t="e">
        <f>#REF!</f>
        <v>#REF!</v>
      </c>
      <c r="J102" s="160" t="e">
        <f>#REF!</f>
        <v>#REF!</v>
      </c>
      <c r="K102" s="160" t="e">
        <f>#REF!</f>
        <v>#REF!</v>
      </c>
      <c r="L102" s="160" t="e">
        <f>#REF!</f>
        <v>#REF!</v>
      </c>
      <c r="M102" s="160" t="e">
        <f>#REF!</f>
        <v>#REF!</v>
      </c>
      <c r="N102" s="160" t="e">
        <f>#REF!</f>
        <v>#REF!</v>
      </c>
      <c r="O102" s="160" t="e">
        <f>#REF!</f>
        <v>#REF!</v>
      </c>
      <c r="P102" s="229"/>
    </row>
    <row r="103" spans="1:16" s="156" customFormat="1" ht="52.5" hidden="1" customHeight="1" x14ac:dyDescent="0.25">
      <c r="A103" s="153"/>
      <c r="B103" s="54"/>
      <c r="C103" s="45" t="s">
        <v>76</v>
      </c>
      <c r="D103" s="155" t="e">
        <f>'дод 2 '!#REF!</f>
        <v>#REF!</v>
      </c>
      <c r="E103" s="155" t="e">
        <f>'дод 2 '!#REF!</f>
        <v>#REF!</v>
      </c>
      <c r="F103" s="155" t="e">
        <f>'дод 2 '!#REF!</f>
        <v>#REF!</v>
      </c>
      <c r="G103" s="155" t="e">
        <f>'дод 2 '!#REF!</f>
        <v>#REF!</v>
      </c>
      <c r="H103" s="155" t="e">
        <f>'дод 2 '!#REF!</f>
        <v>#REF!</v>
      </c>
      <c r="I103" s="155" t="e">
        <f>'дод 2 '!#REF!</f>
        <v>#REF!</v>
      </c>
      <c r="J103" s="155" t="e">
        <f>'дод 2 '!#REF!</f>
        <v>#REF!</v>
      </c>
      <c r="K103" s="155" t="e">
        <f>'дод 2 '!#REF!</f>
        <v>#REF!</v>
      </c>
      <c r="L103" s="155" t="e">
        <f>'дод 2 '!#REF!</f>
        <v>#REF!</v>
      </c>
      <c r="M103" s="155" t="e">
        <f>'дод 2 '!#REF!</f>
        <v>#REF!</v>
      </c>
      <c r="N103" s="155" t="e">
        <f>'дод 2 '!#REF!</f>
        <v>#REF!</v>
      </c>
      <c r="O103" s="155" t="e">
        <f>'дод 2 '!#REF!</f>
        <v>#REF!</v>
      </c>
      <c r="P103" s="229"/>
    </row>
    <row r="104" spans="1:16" s="156" customFormat="1" ht="26.25" customHeight="1" x14ac:dyDescent="0.25">
      <c r="A104" s="65"/>
      <c r="B104" s="68"/>
      <c r="C104" s="57" t="s">
        <v>191</v>
      </c>
      <c r="D104" s="193">
        <f>D107+D113</f>
        <v>-3283700</v>
      </c>
      <c r="E104" s="193">
        <f t="shared" ref="E104:O104" si="36">E107+E113</f>
        <v>0</v>
      </c>
      <c r="F104" s="193">
        <f t="shared" si="36"/>
        <v>0</v>
      </c>
      <c r="G104" s="193">
        <f t="shared" si="36"/>
        <v>0</v>
      </c>
      <c r="H104" s="193">
        <f t="shared" si="36"/>
        <v>0</v>
      </c>
      <c r="I104" s="193">
        <f t="shared" si="36"/>
        <v>750000</v>
      </c>
      <c r="J104" s="193">
        <f t="shared" si="36"/>
        <v>750000</v>
      </c>
      <c r="K104" s="193">
        <f t="shared" si="36"/>
        <v>0</v>
      </c>
      <c r="L104" s="193">
        <f t="shared" si="36"/>
        <v>0</v>
      </c>
      <c r="M104" s="193">
        <f t="shared" si="36"/>
        <v>0</v>
      </c>
      <c r="N104" s="193">
        <f t="shared" si="36"/>
        <v>750000</v>
      </c>
      <c r="O104" s="193">
        <f t="shared" si="36"/>
        <v>-2533700</v>
      </c>
      <c r="P104" s="229"/>
    </row>
    <row r="105" spans="1:16" s="156" customFormat="1" ht="26.25" customHeight="1" x14ac:dyDescent="0.25">
      <c r="A105" s="65"/>
      <c r="B105" s="68"/>
      <c r="C105" s="57" t="s">
        <v>192</v>
      </c>
      <c r="D105" s="151">
        <f>D101+D104</f>
        <v>259929018</v>
      </c>
      <c r="E105" s="151">
        <f t="shared" ref="E105:O105" si="37">E101+E104</f>
        <v>58091769</v>
      </c>
      <c r="F105" s="151">
        <f t="shared" si="37"/>
        <v>2400000</v>
      </c>
      <c r="G105" s="151">
        <f t="shared" si="37"/>
        <v>8094200</v>
      </c>
      <c r="H105" s="151">
        <f t="shared" si="37"/>
        <v>0</v>
      </c>
      <c r="I105" s="151">
        <f t="shared" si="37"/>
        <v>37217620</v>
      </c>
      <c r="J105" s="151">
        <f t="shared" si="37"/>
        <v>34983220</v>
      </c>
      <c r="K105" s="151">
        <f t="shared" si="37"/>
        <v>1642400</v>
      </c>
      <c r="L105" s="151">
        <f t="shared" si="37"/>
        <v>0</v>
      </c>
      <c r="M105" s="151">
        <f t="shared" si="37"/>
        <v>1600</v>
      </c>
      <c r="N105" s="151">
        <f t="shared" si="37"/>
        <v>35575220</v>
      </c>
      <c r="O105" s="151">
        <f t="shared" si="37"/>
        <v>297146638</v>
      </c>
      <c r="P105" s="229"/>
    </row>
    <row r="106" spans="1:16" s="147" customFormat="1" ht="23.25" customHeight="1" x14ac:dyDescent="0.25">
      <c r="A106" s="157" t="s">
        <v>57</v>
      </c>
      <c r="B106" s="157"/>
      <c r="C106" s="177" t="s">
        <v>58</v>
      </c>
      <c r="D106" s="151">
        <v>40269200</v>
      </c>
      <c r="E106" s="151">
        <v>40269200</v>
      </c>
      <c r="F106" s="151">
        <v>0</v>
      </c>
      <c r="G106" s="151">
        <v>7936700</v>
      </c>
      <c r="H106" s="151">
        <v>0</v>
      </c>
      <c r="I106" s="151">
        <v>0</v>
      </c>
      <c r="J106" s="151">
        <v>0</v>
      </c>
      <c r="K106" s="151">
        <v>0</v>
      </c>
      <c r="L106" s="151">
        <v>0</v>
      </c>
      <c r="M106" s="151">
        <v>0</v>
      </c>
      <c r="N106" s="151">
        <v>0</v>
      </c>
      <c r="O106" s="151">
        <v>40269200</v>
      </c>
      <c r="P106" s="229"/>
    </row>
    <row r="107" spans="1:16" s="156" customFormat="1" ht="26.25" customHeight="1" x14ac:dyDescent="0.25">
      <c r="A107" s="65"/>
      <c r="B107" s="68"/>
      <c r="C107" s="57" t="s">
        <v>191</v>
      </c>
      <c r="D107" s="161"/>
      <c r="E107" s="151"/>
      <c r="F107" s="151"/>
      <c r="G107" s="151"/>
      <c r="H107" s="151"/>
      <c r="I107" s="151">
        <f>K107+N107</f>
        <v>750000</v>
      </c>
      <c r="J107" s="151">
        <v>750000</v>
      </c>
      <c r="K107" s="160"/>
      <c r="L107" s="151"/>
      <c r="M107" s="151"/>
      <c r="N107" s="151">
        <v>750000</v>
      </c>
      <c r="O107" s="151">
        <f>D107+I107</f>
        <v>750000</v>
      </c>
      <c r="P107" s="229"/>
    </row>
    <row r="108" spans="1:16" s="156" customFormat="1" ht="26.25" customHeight="1" x14ac:dyDescent="0.25">
      <c r="A108" s="65"/>
      <c r="B108" s="68"/>
      <c r="C108" s="57" t="s">
        <v>192</v>
      </c>
      <c r="D108" s="151">
        <f>D106+D107</f>
        <v>40269200</v>
      </c>
      <c r="E108" s="151">
        <f t="shared" ref="E108" si="38">E106+E107</f>
        <v>40269200</v>
      </c>
      <c r="F108" s="151">
        <f t="shared" ref="F108" si="39">F106+F107</f>
        <v>0</v>
      </c>
      <c r="G108" s="151">
        <f t="shared" ref="G108" si="40">G106+G107</f>
        <v>7936700</v>
      </c>
      <c r="H108" s="151">
        <f t="shared" ref="H108" si="41">H106+H107</f>
        <v>0</v>
      </c>
      <c r="I108" s="160">
        <f t="shared" ref="I108" si="42">I106+I107</f>
        <v>750000</v>
      </c>
      <c r="J108" s="160">
        <f t="shared" ref="J108" si="43">J106+J107</f>
        <v>750000</v>
      </c>
      <c r="K108" s="160">
        <f t="shared" ref="K108" si="44">K106+K107</f>
        <v>0</v>
      </c>
      <c r="L108" s="160">
        <f t="shared" ref="L108" si="45">L106+L107</f>
        <v>0</v>
      </c>
      <c r="M108" s="160">
        <f t="shared" ref="M108" si="46">M106+M107</f>
        <v>0</v>
      </c>
      <c r="N108" s="151">
        <f t="shared" ref="N108" si="47">N106+N107</f>
        <v>750000</v>
      </c>
      <c r="O108" s="151">
        <f t="shared" ref="O108" si="48">O106+O107</f>
        <v>41019200</v>
      </c>
      <c r="P108" s="229"/>
    </row>
    <row r="109" spans="1:16" ht="22.5" customHeight="1" x14ac:dyDescent="0.25">
      <c r="A109" s="65">
        <v>8240</v>
      </c>
      <c r="B109" s="50" t="s">
        <v>56</v>
      </c>
      <c r="C109" s="48" t="s">
        <v>130</v>
      </c>
      <c r="D109" s="152">
        <v>39526200</v>
      </c>
      <c r="E109" s="152">
        <v>39526200</v>
      </c>
      <c r="F109" s="152">
        <v>0</v>
      </c>
      <c r="G109" s="152">
        <v>7390100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0</v>
      </c>
      <c r="N109" s="152">
        <v>0</v>
      </c>
      <c r="O109" s="152">
        <v>39526200</v>
      </c>
      <c r="P109" s="229"/>
    </row>
    <row r="110" spans="1:16" ht="22.5" customHeight="1" x14ac:dyDescent="0.25">
      <c r="A110" s="65"/>
      <c r="B110" s="50"/>
      <c r="C110" s="40" t="s">
        <v>191</v>
      </c>
      <c r="D110" s="152"/>
      <c r="E110" s="152"/>
      <c r="F110" s="152"/>
      <c r="G110" s="152"/>
      <c r="H110" s="152"/>
      <c r="I110" s="152">
        <f>K110+N110</f>
        <v>750000</v>
      </c>
      <c r="J110" s="152">
        <v>750000</v>
      </c>
      <c r="K110" s="152"/>
      <c r="L110" s="152"/>
      <c r="M110" s="152"/>
      <c r="N110" s="152">
        <v>750000</v>
      </c>
      <c r="O110" s="152">
        <f>D110+I110</f>
        <v>750000</v>
      </c>
      <c r="P110" s="229"/>
    </row>
    <row r="111" spans="1:16" ht="22.5" customHeight="1" x14ac:dyDescent="0.25">
      <c r="A111" s="65"/>
      <c r="B111" s="50"/>
      <c r="C111" s="40" t="s">
        <v>192</v>
      </c>
      <c r="D111" s="152">
        <f>D109+D110</f>
        <v>39526200</v>
      </c>
      <c r="E111" s="152">
        <f t="shared" ref="E111:O111" si="49">E109+E110</f>
        <v>39526200</v>
      </c>
      <c r="F111" s="152">
        <f t="shared" si="49"/>
        <v>0</v>
      </c>
      <c r="G111" s="152">
        <f t="shared" si="49"/>
        <v>7390100</v>
      </c>
      <c r="H111" s="152">
        <f t="shared" si="49"/>
        <v>0</v>
      </c>
      <c r="I111" s="152">
        <f t="shared" si="49"/>
        <v>750000</v>
      </c>
      <c r="J111" s="152">
        <f t="shared" si="49"/>
        <v>750000</v>
      </c>
      <c r="K111" s="152">
        <f t="shared" si="49"/>
        <v>0</v>
      </c>
      <c r="L111" s="152">
        <f t="shared" si="49"/>
        <v>0</v>
      </c>
      <c r="M111" s="152">
        <f t="shared" si="49"/>
        <v>0</v>
      </c>
      <c r="N111" s="152">
        <f t="shared" si="49"/>
        <v>750000</v>
      </c>
      <c r="O111" s="152">
        <f t="shared" si="49"/>
        <v>40276200</v>
      </c>
      <c r="P111" s="229"/>
    </row>
    <row r="112" spans="1:16" s="147" customFormat="1" ht="21" customHeight="1" x14ac:dyDescent="0.25">
      <c r="A112" s="157">
        <v>8700</v>
      </c>
      <c r="B112" s="157"/>
      <c r="C112" s="168" t="s">
        <v>128</v>
      </c>
      <c r="D112" s="151">
        <v>205120949</v>
      </c>
      <c r="E112" s="151">
        <v>0</v>
      </c>
      <c r="F112" s="151">
        <v>0</v>
      </c>
      <c r="G112" s="151">
        <v>0</v>
      </c>
      <c r="H112" s="151">
        <v>0</v>
      </c>
      <c r="I112" s="151">
        <v>0</v>
      </c>
      <c r="J112" s="151">
        <v>0</v>
      </c>
      <c r="K112" s="151">
        <v>0</v>
      </c>
      <c r="L112" s="151">
        <v>0</v>
      </c>
      <c r="M112" s="151">
        <v>0</v>
      </c>
      <c r="N112" s="151">
        <v>0</v>
      </c>
      <c r="O112" s="151">
        <v>205120949</v>
      </c>
      <c r="P112" s="229"/>
    </row>
    <row r="113" spans="1:18" s="147" customFormat="1" ht="21" customHeight="1" x14ac:dyDescent="0.25">
      <c r="A113" s="157"/>
      <c r="B113" s="157"/>
      <c r="C113" s="57" t="s">
        <v>191</v>
      </c>
      <c r="D113" s="151">
        <f>D120</f>
        <v>-3283700</v>
      </c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>
        <f>O120</f>
        <v>-3283700</v>
      </c>
      <c r="P113" s="229"/>
    </row>
    <row r="114" spans="1:18" s="147" customFormat="1" ht="21" customHeight="1" x14ac:dyDescent="0.25">
      <c r="A114" s="157"/>
      <c r="B114" s="157"/>
      <c r="C114" s="57" t="s">
        <v>192</v>
      </c>
      <c r="D114" s="151">
        <f>D112+D113</f>
        <v>201837249</v>
      </c>
      <c r="E114" s="151">
        <f t="shared" ref="E114:O114" si="50">E112+E113</f>
        <v>0</v>
      </c>
      <c r="F114" s="151">
        <f t="shared" si="50"/>
        <v>0</v>
      </c>
      <c r="G114" s="151">
        <f t="shared" si="50"/>
        <v>0</v>
      </c>
      <c r="H114" s="151">
        <f t="shared" si="50"/>
        <v>0</v>
      </c>
      <c r="I114" s="151">
        <f t="shared" si="50"/>
        <v>0</v>
      </c>
      <c r="J114" s="151">
        <f t="shared" si="50"/>
        <v>0</v>
      </c>
      <c r="K114" s="151">
        <f t="shared" si="50"/>
        <v>0</v>
      </c>
      <c r="L114" s="151">
        <f t="shared" si="50"/>
        <v>0</v>
      </c>
      <c r="M114" s="151">
        <f t="shared" si="50"/>
        <v>0</v>
      </c>
      <c r="N114" s="151">
        <f t="shared" si="50"/>
        <v>0</v>
      </c>
      <c r="O114" s="151">
        <f t="shared" si="50"/>
        <v>201837249</v>
      </c>
      <c r="P114" s="229"/>
    </row>
    <row r="115" spans="1:18" ht="25.5" customHeight="1" x14ac:dyDescent="0.25">
      <c r="A115" s="65">
        <v>8710</v>
      </c>
      <c r="B115" s="65" t="s">
        <v>21</v>
      </c>
      <c r="C115" s="48" t="s">
        <v>103</v>
      </c>
      <c r="D115" s="152">
        <f>'дод 2 '!E82</f>
        <v>205120949</v>
      </c>
      <c r="E115" s="152">
        <f>'дод 2 '!F82</f>
        <v>0</v>
      </c>
      <c r="F115" s="152">
        <f>'дод 2 '!G82</f>
        <v>0</v>
      </c>
      <c r="G115" s="152">
        <f>'дод 2 '!H82</f>
        <v>0</v>
      </c>
      <c r="H115" s="152">
        <f>'дод 2 '!I82</f>
        <v>0</v>
      </c>
      <c r="I115" s="152">
        <f>'дод 2 '!J82</f>
        <v>0</v>
      </c>
      <c r="J115" s="152">
        <f>'дод 2 '!K82</f>
        <v>0</v>
      </c>
      <c r="K115" s="152">
        <f>'дод 2 '!L82</f>
        <v>0</v>
      </c>
      <c r="L115" s="152">
        <f>'дод 2 '!M82</f>
        <v>0</v>
      </c>
      <c r="M115" s="152">
        <f>'дод 2 '!N82</f>
        <v>0</v>
      </c>
      <c r="N115" s="152">
        <f>'дод 2 '!O82</f>
        <v>0</v>
      </c>
      <c r="O115" s="152">
        <f>'дод 2 '!P82</f>
        <v>205120949</v>
      </c>
      <c r="P115" s="229"/>
    </row>
    <row r="116" spans="1:18" ht="55.5" hidden="1" customHeight="1" x14ac:dyDescent="0.25">
      <c r="A116" s="65">
        <v>8741</v>
      </c>
      <c r="B116" s="65">
        <v>610</v>
      </c>
      <c r="C116" s="48" t="s">
        <v>133</v>
      </c>
      <c r="D116" s="152" t="e">
        <f>'дод 2 '!#REF!</f>
        <v>#REF!</v>
      </c>
      <c r="E116" s="152" t="e">
        <f>'дод 2 '!#REF!</f>
        <v>#REF!</v>
      </c>
      <c r="F116" s="152" t="e">
        <f>'дод 2 '!#REF!</f>
        <v>#REF!</v>
      </c>
      <c r="G116" s="152" t="e">
        <f>'дод 2 '!#REF!</f>
        <v>#REF!</v>
      </c>
      <c r="H116" s="152" t="e">
        <f>'дод 2 '!#REF!</f>
        <v>#REF!</v>
      </c>
      <c r="I116" s="152" t="e">
        <f>'дод 2 '!#REF!</f>
        <v>#REF!</v>
      </c>
      <c r="J116" s="152" t="e">
        <f>'дод 2 '!#REF!</f>
        <v>#REF!</v>
      </c>
      <c r="K116" s="152" t="e">
        <f>'дод 2 '!#REF!</f>
        <v>#REF!</v>
      </c>
      <c r="L116" s="152" t="e">
        <f>'дод 2 '!#REF!</f>
        <v>#REF!</v>
      </c>
      <c r="M116" s="152" t="e">
        <f>'дод 2 '!#REF!</f>
        <v>#REF!</v>
      </c>
      <c r="N116" s="152" t="e">
        <f>'дод 2 '!#REF!</f>
        <v>#REF!</v>
      </c>
      <c r="O116" s="152" t="e">
        <f>'дод 2 '!#REF!</f>
        <v>#REF!</v>
      </c>
      <c r="P116" s="178"/>
    </row>
    <row r="117" spans="1:18" ht="63" hidden="1" customHeight="1" x14ac:dyDescent="0.25">
      <c r="A117" s="65">
        <v>8746</v>
      </c>
      <c r="B117" s="65">
        <v>640</v>
      </c>
      <c r="C117" s="48" t="s">
        <v>132</v>
      </c>
      <c r="D117" s="152" t="e">
        <f>'дод 2 '!#REF!</f>
        <v>#REF!</v>
      </c>
      <c r="E117" s="152" t="e">
        <f>'дод 2 '!#REF!</f>
        <v>#REF!</v>
      </c>
      <c r="F117" s="152" t="e">
        <f>'дод 2 '!#REF!</f>
        <v>#REF!</v>
      </c>
      <c r="G117" s="152" t="e">
        <f>'дод 2 '!#REF!</f>
        <v>#REF!</v>
      </c>
      <c r="H117" s="152" t="e">
        <f>'дод 2 '!#REF!</f>
        <v>#REF!</v>
      </c>
      <c r="I117" s="152" t="e">
        <f>'дод 2 '!#REF!</f>
        <v>#REF!</v>
      </c>
      <c r="J117" s="152" t="e">
        <f>'дод 2 '!#REF!</f>
        <v>#REF!</v>
      </c>
      <c r="K117" s="152" t="e">
        <f>'дод 2 '!#REF!</f>
        <v>#REF!</v>
      </c>
      <c r="L117" s="152" t="e">
        <f>'дод 2 '!#REF!</f>
        <v>#REF!</v>
      </c>
      <c r="M117" s="152" t="e">
        <f>'дод 2 '!#REF!</f>
        <v>#REF!</v>
      </c>
      <c r="N117" s="152" t="e">
        <f>'дод 2 '!#REF!</f>
        <v>#REF!</v>
      </c>
      <c r="O117" s="152" t="e">
        <f>'дод 2 '!#REF!</f>
        <v>#REF!</v>
      </c>
      <c r="P117" s="178"/>
    </row>
    <row r="118" spans="1:18" ht="47.25" hidden="1" customHeight="1" x14ac:dyDescent="0.25">
      <c r="A118" s="65">
        <v>8751</v>
      </c>
      <c r="B118" s="65">
        <v>1070</v>
      </c>
      <c r="C118" s="48" t="s">
        <v>131</v>
      </c>
      <c r="D118" s="152" t="e">
        <f>'дод 2 '!#REF!</f>
        <v>#REF!</v>
      </c>
      <c r="E118" s="152" t="e">
        <f>'дод 2 '!#REF!</f>
        <v>#REF!</v>
      </c>
      <c r="F118" s="152" t="e">
        <f>'дод 2 '!#REF!</f>
        <v>#REF!</v>
      </c>
      <c r="G118" s="152" t="e">
        <f>'дод 2 '!#REF!</f>
        <v>#REF!</v>
      </c>
      <c r="H118" s="152" t="e">
        <f>'дод 2 '!#REF!</f>
        <v>#REF!</v>
      </c>
      <c r="I118" s="152" t="e">
        <f>'дод 2 '!#REF!</f>
        <v>#REF!</v>
      </c>
      <c r="J118" s="152" t="e">
        <f>'дод 2 '!#REF!</f>
        <v>#REF!</v>
      </c>
      <c r="K118" s="152" t="e">
        <f>'дод 2 '!#REF!</f>
        <v>#REF!</v>
      </c>
      <c r="L118" s="152" t="e">
        <f>'дод 2 '!#REF!</f>
        <v>#REF!</v>
      </c>
      <c r="M118" s="152" t="e">
        <f>'дод 2 '!#REF!</f>
        <v>#REF!</v>
      </c>
      <c r="N118" s="152" t="e">
        <f>'дод 2 '!#REF!</f>
        <v>#REF!</v>
      </c>
      <c r="O118" s="152" t="e">
        <f>'дод 2 '!#REF!</f>
        <v>#REF!</v>
      </c>
      <c r="P118" s="178"/>
    </row>
    <row r="119" spans="1:18" ht="33.75" hidden="1" customHeight="1" x14ac:dyDescent="0.25">
      <c r="A119" s="65">
        <v>8775</v>
      </c>
      <c r="B119" s="65" t="s">
        <v>21</v>
      </c>
      <c r="C119" s="48" t="s">
        <v>127</v>
      </c>
      <c r="D119" s="152" t="e">
        <f>'дод 2 '!#REF!+'дод 2 '!#REF!+'дод 2 '!#REF!+'дод 2 '!#REF!</f>
        <v>#REF!</v>
      </c>
      <c r="E119" s="152" t="e">
        <f>'дод 2 '!#REF!+'дод 2 '!#REF!+'дод 2 '!#REF!+'дод 2 '!#REF!</f>
        <v>#REF!</v>
      </c>
      <c r="F119" s="152" t="e">
        <f>'дод 2 '!#REF!+'дод 2 '!#REF!+'дод 2 '!#REF!+'дод 2 '!#REF!</f>
        <v>#REF!</v>
      </c>
      <c r="G119" s="152" t="e">
        <f>'дод 2 '!#REF!+'дод 2 '!#REF!+'дод 2 '!#REF!+'дод 2 '!#REF!</f>
        <v>#REF!</v>
      </c>
      <c r="H119" s="152" t="e">
        <f>'дод 2 '!#REF!+'дод 2 '!#REF!+'дод 2 '!#REF!+'дод 2 '!#REF!</f>
        <v>#REF!</v>
      </c>
      <c r="I119" s="152" t="e">
        <f>'дод 2 '!#REF!+'дод 2 '!#REF!+'дод 2 '!#REF!+'дод 2 '!#REF!</f>
        <v>#REF!</v>
      </c>
      <c r="J119" s="152" t="e">
        <f>'дод 2 '!#REF!+'дод 2 '!#REF!+'дод 2 '!#REF!+'дод 2 '!#REF!</f>
        <v>#REF!</v>
      </c>
      <c r="K119" s="152" t="e">
        <f>'дод 2 '!#REF!+'дод 2 '!#REF!+'дод 2 '!#REF!+'дод 2 '!#REF!</f>
        <v>#REF!</v>
      </c>
      <c r="L119" s="152" t="e">
        <f>'дод 2 '!#REF!+'дод 2 '!#REF!+'дод 2 '!#REF!+'дод 2 '!#REF!</f>
        <v>#REF!</v>
      </c>
      <c r="M119" s="152" t="e">
        <f>'дод 2 '!#REF!+'дод 2 '!#REF!+'дод 2 '!#REF!+'дод 2 '!#REF!</f>
        <v>#REF!</v>
      </c>
      <c r="N119" s="152" t="e">
        <f>'дод 2 '!#REF!+'дод 2 '!#REF!+'дод 2 '!#REF!+'дод 2 '!#REF!</f>
        <v>#REF!</v>
      </c>
      <c r="O119" s="152" t="e">
        <f>'дод 2 '!#REF!+'дод 2 '!#REF!+'дод 2 '!#REF!+'дод 2 '!#REF!</f>
        <v>#REF!</v>
      </c>
      <c r="P119" s="178"/>
    </row>
    <row r="120" spans="1:18" ht="33.75" customHeight="1" x14ac:dyDescent="0.25">
      <c r="A120" s="65"/>
      <c r="B120" s="65"/>
      <c r="C120" s="40" t="s">
        <v>191</v>
      </c>
      <c r="D120" s="152">
        <v>-3283700</v>
      </c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>
        <f>D120</f>
        <v>-3283700</v>
      </c>
      <c r="P120" s="178"/>
    </row>
    <row r="121" spans="1:18" ht="33.75" customHeight="1" x14ac:dyDescent="0.25">
      <c r="A121" s="65"/>
      <c r="B121" s="65"/>
      <c r="C121" s="40" t="s">
        <v>192</v>
      </c>
      <c r="D121" s="152">
        <f>D115+D120</f>
        <v>201837249</v>
      </c>
      <c r="E121" s="152">
        <f t="shared" ref="E121:O121" si="51">E115+E120</f>
        <v>0</v>
      </c>
      <c r="F121" s="152">
        <f t="shared" si="51"/>
        <v>0</v>
      </c>
      <c r="G121" s="152">
        <f t="shared" si="51"/>
        <v>0</v>
      </c>
      <c r="H121" s="152">
        <f t="shared" si="51"/>
        <v>0</v>
      </c>
      <c r="I121" s="152">
        <f t="shared" si="51"/>
        <v>0</v>
      </c>
      <c r="J121" s="152">
        <f t="shared" si="51"/>
        <v>0</v>
      </c>
      <c r="K121" s="152">
        <f t="shared" si="51"/>
        <v>0</v>
      </c>
      <c r="L121" s="152">
        <f t="shared" si="51"/>
        <v>0</v>
      </c>
      <c r="M121" s="152">
        <f t="shared" si="51"/>
        <v>0</v>
      </c>
      <c r="N121" s="152">
        <f t="shared" si="51"/>
        <v>0</v>
      </c>
      <c r="O121" s="152">
        <f t="shared" si="51"/>
        <v>201837249</v>
      </c>
      <c r="P121" s="178"/>
    </row>
    <row r="122" spans="1:18" s="147" customFormat="1" ht="24" customHeight="1" x14ac:dyDescent="0.25">
      <c r="A122" s="157" t="s">
        <v>0</v>
      </c>
      <c r="B122" s="157"/>
      <c r="C122" s="168" t="s">
        <v>126</v>
      </c>
      <c r="D122" s="151">
        <v>4026800</v>
      </c>
      <c r="E122" s="151">
        <v>4026800</v>
      </c>
      <c r="F122" s="151">
        <v>0</v>
      </c>
      <c r="G122" s="151">
        <v>0</v>
      </c>
      <c r="H122" s="151">
        <v>0</v>
      </c>
      <c r="I122" s="151">
        <v>30143200</v>
      </c>
      <c r="J122" s="151">
        <v>30143200</v>
      </c>
      <c r="K122" s="151">
        <v>0</v>
      </c>
      <c r="L122" s="151">
        <v>0</v>
      </c>
      <c r="M122" s="151">
        <v>0</v>
      </c>
      <c r="N122" s="151">
        <v>30143200</v>
      </c>
      <c r="O122" s="151">
        <v>34170000</v>
      </c>
      <c r="P122" s="230"/>
    </row>
    <row r="123" spans="1:18" s="147" customFormat="1" ht="36.75" hidden="1" customHeight="1" x14ac:dyDescent="0.25">
      <c r="A123" s="157"/>
      <c r="B123" s="157"/>
      <c r="C123" s="35" t="s">
        <v>114</v>
      </c>
      <c r="D123" s="160">
        <f>D127</f>
        <v>0</v>
      </c>
      <c r="E123" s="160">
        <f t="shared" ref="E123:O123" si="52">E127</f>
        <v>0</v>
      </c>
      <c r="F123" s="160">
        <f t="shared" si="52"/>
        <v>0</v>
      </c>
      <c r="G123" s="160">
        <f t="shared" si="52"/>
        <v>0</v>
      </c>
      <c r="H123" s="160">
        <f t="shared" si="52"/>
        <v>0</v>
      </c>
      <c r="I123" s="160">
        <f t="shared" si="52"/>
        <v>0</v>
      </c>
      <c r="J123" s="160">
        <f t="shared" si="52"/>
        <v>0</v>
      </c>
      <c r="K123" s="160">
        <f t="shared" si="52"/>
        <v>0</v>
      </c>
      <c r="L123" s="160">
        <f t="shared" si="52"/>
        <v>0</v>
      </c>
      <c r="M123" s="160">
        <f t="shared" si="52"/>
        <v>0</v>
      </c>
      <c r="N123" s="160">
        <f t="shared" si="52"/>
        <v>0</v>
      </c>
      <c r="O123" s="160">
        <f t="shared" si="52"/>
        <v>0</v>
      </c>
      <c r="P123" s="230"/>
    </row>
    <row r="124" spans="1:18" s="147" customFormat="1" ht="21.75" hidden="1" customHeight="1" x14ac:dyDescent="0.25">
      <c r="A124" s="157" t="s">
        <v>60</v>
      </c>
      <c r="B124" s="157"/>
      <c r="C124" s="168" t="s">
        <v>63</v>
      </c>
      <c r="D124" s="151" t="e">
        <f t="shared" ref="D124:O124" si="53">D125</f>
        <v>#REF!</v>
      </c>
      <c r="E124" s="151" t="e">
        <f t="shared" si="53"/>
        <v>#REF!</v>
      </c>
      <c r="F124" s="151" t="e">
        <f t="shared" si="53"/>
        <v>#REF!</v>
      </c>
      <c r="G124" s="151" t="e">
        <f t="shared" si="53"/>
        <v>#REF!</v>
      </c>
      <c r="H124" s="151" t="e">
        <f t="shared" si="53"/>
        <v>#REF!</v>
      </c>
      <c r="I124" s="151" t="e">
        <f t="shared" si="53"/>
        <v>#REF!</v>
      </c>
      <c r="J124" s="151" t="e">
        <f t="shared" si="53"/>
        <v>#REF!</v>
      </c>
      <c r="K124" s="151" t="e">
        <f t="shared" si="53"/>
        <v>#REF!</v>
      </c>
      <c r="L124" s="151" t="e">
        <f t="shared" si="53"/>
        <v>#REF!</v>
      </c>
      <c r="M124" s="151" t="e">
        <f t="shared" si="53"/>
        <v>#REF!</v>
      </c>
      <c r="N124" s="151" t="e">
        <f t="shared" si="53"/>
        <v>#REF!</v>
      </c>
      <c r="O124" s="151" t="e">
        <f t="shared" si="53"/>
        <v>#REF!</v>
      </c>
      <c r="P124" s="230"/>
    </row>
    <row r="125" spans="1:18" s="147" customFormat="1" ht="21" hidden="1" customHeight="1" x14ac:dyDescent="0.25">
      <c r="A125" s="65" t="s">
        <v>20</v>
      </c>
      <c r="B125" s="50" t="s">
        <v>6</v>
      </c>
      <c r="C125" s="48" t="s">
        <v>26</v>
      </c>
      <c r="D125" s="152" t="e">
        <f>'дод 2 '!#REF!</f>
        <v>#REF!</v>
      </c>
      <c r="E125" s="152" t="e">
        <f>'дод 2 '!#REF!</f>
        <v>#REF!</v>
      </c>
      <c r="F125" s="152" t="e">
        <f>'дод 2 '!#REF!</f>
        <v>#REF!</v>
      </c>
      <c r="G125" s="152" t="e">
        <f>'дод 2 '!#REF!</f>
        <v>#REF!</v>
      </c>
      <c r="H125" s="152" t="e">
        <f>'дод 2 '!#REF!</f>
        <v>#REF!</v>
      </c>
      <c r="I125" s="152" t="e">
        <f>'дод 2 '!#REF!</f>
        <v>#REF!</v>
      </c>
      <c r="J125" s="152" t="e">
        <f>'дод 2 '!#REF!</f>
        <v>#REF!</v>
      </c>
      <c r="K125" s="152" t="e">
        <f>'дод 2 '!#REF!</f>
        <v>#REF!</v>
      </c>
      <c r="L125" s="152" t="e">
        <f>'дод 2 '!#REF!</f>
        <v>#REF!</v>
      </c>
      <c r="M125" s="152" t="e">
        <f>'дод 2 '!#REF!</f>
        <v>#REF!</v>
      </c>
      <c r="N125" s="152" t="e">
        <f>'дод 2 '!#REF!</f>
        <v>#REF!</v>
      </c>
      <c r="O125" s="152" t="e">
        <f>'дод 2 '!#REF!</f>
        <v>#REF!</v>
      </c>
      <c r="P125" s="230"/>
      <c r="R125" s="147" t="s">
        <v>179</v>
      </c>
    </row>
    <row r="126" spans="1:18" s="147" customFormat="1" ht="63" hidden="1" customHeight="1" x14ac:dyDescent="0.25">
      <c r="A126" s="157">
        <v>9300</v>
      </c>
      <c r="B126" s="55"/>
      <c r="C126" s="168" t="s">
        <v>112</v>
      </c>
      <c r="D126" s="151">
        <f>D128</f>
        <v>0</v>
      </c>
      <c r="E126" s="151">
        <f t="shared" ref="E126:O126" si="54">E128</f>
        <v>0</v>
      </c>
      <c r="F126" s="151">
        <f t="shared" si="54"/>
        <v>0</v>
      </c>
      <c r="G126" s="151">
        <f t="shared" si="54"/>
        <v>0</v>
      </c>
      <c r="H126" s="151">
        <f t="shared" si="54"/>
        <v>0</v>
      </c>
      <c r="I126" s="151">
        <f t="shared" si="54"/>
        <v>0</v>
      </c>
      <c r="J126" s="151">
        <f t="shared" si="54"/>
        <v>0</v>
      </c>
      <c r="K126" s="151">
        <f t="shared" si="54"/>
        <v>0</v>
      </c>
      <c r="L126" s="151">
        <f t="shared" si="54"/>
        <v>0</v>
      </c>
      <c r="M126" s="151">
        <f t="shared" si="54"/>
        <v>0</v>
      </c>
      <c r="N126" s="151">
        <f t="shared" si="54"/>
        <v>0</v>
      </c>
      <c r="O126" s="151">
        <f t="shared" si="54"/>
        <v>0</v>
      </c>
      <c r="P126" s="230"/>
    </row>
    <row r="127" spans="1:18" s="147" customFormat="1" ht="31.5" hidden="1" customHeight="1" x14ac:dyDescent="0.25">
      <c r="A127" s="157"/>
      <c r="B127" s="49"/>
      <c r="C127" s="35" t="s">
        <v>114</v>
      </c>
      <c r="D127" s="160">
        <f>D129</f>
        <v>0</v>
      </c>
      <c r="E127" s="160">
        <f t="shared" ref="E127:O127" si="55">E129</f>
        <v>0</v>
      </c>
      <c r="F127" s="160">
        <f t="shared" si="55"/>
        <v>0</v>
      </c>
      <c r="G127" s="160">
        <f t="shared" si="55"/>
        <v>0</v>
      </c>
      <c r="H127" s="160">
        <f t="shared" si="55"/>
        <v>0</v>
      </c>
      <c r="I127" s="160">
        <f t="shared" si="55"/>
        <v>0</v>
      </c>
      <c r="J127" s="160">
        <f t="shared" si="55"/>
        <v>0</v>
      </c>
      <c r="K127" s="160">
        <f t="shared" si="55"/>
        <v>0</v>
      </c>
      <c r="L127" s="160">
        <f t="shared" si="55"/>
        <v>0</v>
      </c>
      <c r="M127" s="160">
        <f t="shared" si="55"/>
        <v>0</v>
      </c>
      <c r="N127" s="160">
        <f t="shared" si="55"/>
        <v>0</v>
      </c>
      <c r="O127" s="160">
        <f t="shared" si="55"/>
        <v>0</v>
      </c>
      <c r="P127" s="230"/>
    </row>
    <row r="128" spans="1:18" s="147" customFormat="1" ht="47.25" hidden="1" customHeight="1" x14ac:dyDescent="0.25">
      <c r="A128" s="65">
        <v>9320</v>
      </c>
      <c r="B128" s="49" t="s">
        <v>6</v>
      </c>
      <c r="C128" s="51" t="s">
        <v>113</v>
      </c>
      <c r="D128" s="152">
        <f>'дод 2 '!E47</f>
        <v>0</v>
      </c>
      <c r="E128" s="152">
        <f>'дод 2 '!F47</f>
        <v>0</v>
      </c>
      <c r="F128" s="152">
        <f>'дод 2 '!G47</f>
        <v>0</v>
      </c>
      <c r="G128" s="152">
        <f>'дод 2 '!H47</f>
        <v>0</v>
      </c>
      <c r="H128" s="152">
        <f>'дод 2 '!I47</f>
        <v>0</v>
      </c>
      <c r="I128" s="152">
        <f>'дод 2 '!J47</f>
        <v>0</v>
      </c>
      <c r="J128" s="152">
        <f>'дод 2 '!K47</f>
        <v>0</v>
      </c>
      <c r="K128" s="152">
        <f>'дод 2 '!L47</f>
        <v>0</v>
      </c>
      <c r="L128" s="152">
        <f>'дод 2 '!M47</f>
        <v>0</v>
      </c>
      <c r="M128" s="152">
        <f>'дод 2 '!N47</f>
        <v>0</v>
      </c>
      <c r="N128" s="152">
        <f>'дод 2 '!O47</f>
        <v>0</v>
      </c>
      <c r="O128" s="152">
        <f>'дод 2 '!P47</f>
        <v>0</v>
      </c>
      <c r="P128" s="230"/>
    </row>
    <row r="129" spans="1:16" s="161" customFormat="1" ht="31.5" hidden="1" customHeight="1" x14ac:dyDescent="0.25">
      <c r="A129" s="153"/>
      <c r="B129" s="53"/>
      <c r="C129" s="45" t="s">
        <v>114</v>
      </c>
      <c r="D129" s="155">
        <f>'дод 2 '!E48</f>
        <v>0</v>
      </c>
      <c r="E129" s="155">
        <f>'дод 2 '!F48</f>
        <v>0</v>
      </c>
      <c r="F129" s="155">
        <f>'дод 2 '!G48</f>
        <v>0</v>
      </c>
      <c r="G129" s="155">
        <f>'дод 2 '!H48</f>
        <v>0</v>
      </c>
      <c r="H129" s="155">
        <f>'дод 2 '!I48</f>
        <v>0</v>
      </c>
      <c r="I129" s="155">
        <f>'дод 2 '!J48</f>
        <v>0</v>
      </c>
      <c r="J129" s="155">
        <f>'дод 2 '!K48</f>
        <v>0</v>
      </c>
      <c r="K129" s="155">
        <f>'дод 2 '!L48</f>
        <v>0</v>
      </c>
      <c r="L129" s="155">
        <f>'дод 2 '!M48</f>
        <v>0</v>
      </c>
      <c r="M129" s="155">
        <f>'дод 2 '!N48</f>
        <v>0</v>
      </c>
      <c r="N129" s="155">
        <f>'дод 2 '!O48</f>
        <v>0</v>
      </c>
      <c r="O129" s="155">
        <f>'дод 2 '!P48</f>
        <v>0</v>
      </c>
      <c r="P129" s="230"/>
    </row>
    <row r="130" spans="1:16" s="147" customFormat="1" ht="79.5" hidden="1" customHeight="1" x14ac:dyDescent="0.25">
      <c r="A130" s="39">
        <v>9730</v>
      </c>
      <c r="B130" s="38" t="s">
        <v>6</v>
      </c>
      <c r="C130" s="43" t="s">
        <v>117</v>
      </c>
      <c r="D130" s="152" t="e">
        <f>'дод 2 '!#REF!</f>
        <v>#REF!</v>
      </c>
      <c r="E130" s="152" t="e">
        <f>'дод 2 '!#REF!</f>
        <v>#REF!</v>
      </c>
      <c r="F130" s="152" t="e">
        <f>'дод 2 '!#REF!</f>
        <v>#REF!</v>
      </c>
      <c r="G130" s="152" t="e">
        <f>'дод 2 '!#REF!</f>
        <v>#REF!</v>
      </c>
      <c r="H130" s="152" t="e">
        <f>'дод 2 '!#REF!</f>
        <v>#REF!</v>
      </c>
      <c r="I130" s="152" t="e">
        <f>'дод 2 '!#REF!</f>
        <v>#REF!</v>
      </c>
      <c r="J130" s="152" t="e">
        <f>'дод 2 '!#REF!</f>
        <v>#REF!</v>
      </c>
      <c r="K130" s="152" t="e">
        <f>'дод 2 '!#REF!</f>
        <v>#REF!</v>
      </c>
      <c r="L130" s="152" t="e">
        <f>'дод 2 '!#REF!</f>
        <v>#REF!</v>
      </c>
      <c r="M130" s="152" t="e">
        <f>'дод 2 '!#REF!</f>
        <v>#REF!</v>
      </c>
      <c r="N130" s="152" t="e">
        <f>'дод 2 '!#REF!</f>
        <v>#REF!</v>
      </c>
      <c r="O130" s="152" t="e">
        <f>'дод 2 '!#REF!</f>
        <v>#REF!</v>
      </c>
      <c r="P130" s="230"/>
    </row>
    <row r="131" spans="1:16" ht="31.5" hidden="1" customHeight="1" x14ac:dyDescent="0.25">
      <c r="A131" s="65">
        <v>9750</v>
      </c>
      <c r="B131" s="50" t="s">
        <v>6</v>
      </c>
      <c r="C131" s="43" t="s">
        <v>106</v>
      </c>
      <c r="D131" s="152" t="e">
        <f>'дод 2 '!#REF!</f>
        <v>#REF!</v>
      </c>
      <c r="E131" s="152" t="e">
        <f>'дод 2 '!#REF!</f>
        <v>#REF!</v>
      </c>
      <c r="F131" s="152" t="e">
        <f>'дод 2 '!#REF!</f>
        <v>#REF!</v>
      </c>
      <c r="G131" s="152" t="e">
        <f>'дод 2 '!#REF!</f>
        <v>#REF!</v>
      </c>
      <c r="H131" s="152" t="e">
        <f>'дод 2 '!#REF!</f>
        <v>#REF!</v>
      </c>
      <c r="I131" s="152" t="e">
        <f>'дод 2 '!#REF!</f>
        <v>#REF!</v>
      </c>
      <c r="J131" s="152" t="e">
        <f>'дод 2 '!#REF!</f>
        <v>#REF!</v>
      </c>
      <c r="K131" s="152" t="e">
        <f>'дод 2 '!#REF!</f>
        <v>#REF!</v>
      </c>
      <c r="L131" s="152" t="e">
        <f>'дод 2 '!#REF!</f>
        <v>#REF!</v>
      </c>
      <c r="M131" s="152" t="e">
        <f>'дод 2 '!#REF!</f>
        <v>#REF!</v>
      </c>
      <c r="N131" s="152" t="e">
        <f>'дод 2 '!#REF!</f>
        <v>#REF!</v>
      </c>
      <c r="O131" s="152" t="e">
        <f>'дод 2 '!#REF!</f>
        <v>#REF!</v>
      </c>
      <c r="P131" s="230"/>
    </row>
    <row r="132" spans="1:16" ht="31.5" customHeight="1" x14ac:dyDescent="0.25">
      <c r="A132" s="65"/>
      <c r="B132" s="50"/>
      <c r="C132" s="40" t="s">
        <v>191</v>
      </c>
      <c r="D132" s="152">
        <f>E132+H132</f>
        <v>540000</v>
      </c>
      <c r="E132" s="152">
        <v>540000</v>
      </c>
      <c r="F132" s="152"/>
      <c r="G132" s="152"/>
      <c r="H132" s="152"/>
      <c r="I132" s="152">
        <f>N132+K132</f>
        <v>600000</v>
      </c>
      <c r="J132" s="152">
        <v>600000</v>
      </c>
      <c r="K132" s="152"/>
      <c r="L132" s="152"/>
      <c r="M132" s="152"/>
      <c r="N132" s="152">
        <v>600000</v>
      </c>
      <c r="O132" s="152">
        <f>D132+I132</f>
        <v>1140000</v>
      </c>
      <c r="P132" s="230"/>
    </row>
    <row r="133" spans="1:16" ht="31.5" customHeight="1" x14ac:dyDescent="0.25">
      <c r="A133" s="65"/>
      <c r="B133" s="50"/>
      <c r="C133" s="40" t="s">
        <v>192</v>
      </c>
      <c r="D133" s="152">
        <f>D122+D132</f>
        <v>4566800</v>
      </c>
      <c r="E133" s="152">
        <f t="shared" ref="E133:O133" si="56">E122+E132</f>
        <v>4566800</v>
      </c>
      <c r="F133" s="152">
        <f t="shared" si="56"/>
        <v>0</v>
      </c>
      <c r="G133" s="152">
        <f t="shared" si="56"/>
        <v>0</v>
      </c>
      <c r="H133" s="152">
        <f t="shared" si="56"/>
        <v>0</v>
      </c>
      <c r="I133" s="152">
        <f t="shared" si="56"/>
        <v>30743200</v>
      </c>
      <c r="J133" s="152">
        <f t="shared" si="56"/>
        <v>30743200</v>
      </c>
      <c r="K133" s="152">
        <f t="shared" si="56"/>
        <v>0</v>
      </c>
      <c r="L133" s="152">
        <f t="shared" si="56"/>
        <v>0</v>
      </c>
      <c r="M133" s="152">
        <f t="shared" si="56"/>
        <v>0</v>
      </c>
      <c r="N133" s="152">
        <f t="shared" si="56"/>
        <v>30743200</v>
      </c>
      <c r="O133" s="152">
        <f t="shared" si="56"/>
        <v>35310000</v>
      </c>
      <c r="P133" s="230"/>
    </row>
    <row r="134" spans="1:16" s="147" customFormat="1" ht="51" customHeight="1" x14ac:dyDescent="0.25">
      <c r="A134" s="157">
        <v>9800</v>
      </c>
      <c r="B134" s="56" t="s">
        <v>6</v>
      </c>
      <c r="C134" s="150" t="s">
        <v>74</v>
      </c>
      <c r="D134" s="151">
        <v>0</v>
      </c>
      <c r="E134" s="151">
        <v>0</v>
      </c>
      <c r="F134" s="151">
        <v>0</v>
      </c>
      <c r="G134" s="151">
        <v>0</v>
      </c>
      <c r="H134" s="151">
        <v>0</v>
      </c>
      <c r="I134" s="151">
        <v>19170000</v>
      </c>
      <c r="J134" s="151">
        <v>19170000</v>
      </c>
      <c r="K134" s="151">
        <v>0</v>
      </c>
      <c r="L134" s="151">
        <v>0</v>
      </c>
      <c r="M134" s="151">
        <v>0</v>
      </c>
      <c r="N134" s="151">
        <v>19170000</v>
      </c>
      <c r="O134" s="151">
        <v>19170000</v>
      </c>
      <c r="P134" s="230"/>
    </row>
    <row r="135" spans="1:16" s="147" customFormat="1" ht="36" customHeight="1" x14ac:dyDescent="0.25">
      <c r="A135" s="157"/>
      <c r="B135" s="56"/>
      <c r="C135" s="150" t="s">
        <v>191</v>
      </c>
      <c r="D135" s="151">
        <f>E135+H135</f>
        <v>540000</v>
      </c>
      <c r="E135" s="151">
        <v>540000</v>
      </c>
      <c r="F135" s="151"/>
      <c r="G135" s="151"/>
      <c r="H135" s="151"/>
      <c r="I135" s="151">
        <f>K135+N135</f>
        <v>600000</v>
      </c>
      <c r="J135" s="151">
        <v>600000</v>
      </c>
      <c r="K135" s="151"/>
      <c r="L135" s="151"/>
      <c r="M135" s="151"/>
      <c r="N135" s="151">
        <v>600000</v>
      </c>
      <c r="O135" s="151">
        <f>D135+I135</f>
        <v>1140000</v>
      </c>
      <c r="P135" s="230"/>
    </row>
    <row r="136" spans="1:16" s="147" customFormat="1" ht="39" customHeight="1" x14ac:dyDescent="0.25">
      <c r="A136" s="157"/>
      <c r="B136" s="56"/>
      <c r="C136" s="150" t="s">
        <v>192</v>
      </c>
      <c r="D136" s="151">
        <f>D134+D135</f>
        <v>540000</v>
      </c>
      <c r="E136" s="151">
        <f t="shared" ref="E136:O136" si="57">E134+E135</f>
        <v>540000</v>
      </c>
      <c r="F136" s="151">
        <f t="shared" si="57"/>
        <v>0</v>
      </c>
      <c r="G136" s="151">
        <f t="shared" si="57"/>
        <v>0</v>
      </c>
      <c r="H136" s="151">
        <f t="shared" si="57"/>
        <v>0</v>
      </c>
      <c r="I136" s="151">
        <f t="shared" si="57"/>
        <v>19770000</v>
      </c>
      <c r="J136" s="151">
        <f t="shared" si="57"/>
        <v>19770000</v>
      </c>
      <c r="K136" s="151">
        <f t="shared" si="57"/>
        <v>0</v>
      </c>
      <c r="L136" s="151">
        <f t="shared" si="57"/>
        <v>0</v>
      </c>
      <c r="M136" s="151">
        <f t="shared" si="57"/>
        <v>0</v>
      </c>
      <c r="N136" s="151">
        <f t="shared" si="57"/>
        <v>19770000</v>
      </c>
      <c r="O136" s="151">
        <f t="shared" si="57"/>
        <v>20310000</v>
      </c>
      <c r="P136" s="230"/>
    </row>
    <row r="137" spans="1:16" s="147" customFormat="1" ht="21" customHeight="1" x14ac:dyDescent="0.25">
      <c r="A137" s="149"/>
      <c r="B137" s="149"/>
      <c r="C137" s="168" t="s">
        <v>90</v>
      </c>
      <c r="D137" s="151">
        <v>2961873964</v>
      </c>
      <c r="E137" s="151">
        <v>2630423015</v>
      </c>
      <c r="F137" s="151">
        <v>1403064170</v>
      </c>
      <c r="G137" s="151">
        <v>214908400</v>
      </c>
      <c r="H137" s="151">
        <v>126330000</v>
      </c>
      <c r="I137" s="151">
        <v>530122347</v>
      </c>
      <c r="J137" s="151">
        <v>421395347</v>
      </c>
      <c r="K137" s="151">
        <v>107570600</v>
      </c>
      <c r="L137" s="151">
        <v>10161379</v>
      </c>
      <c r="M137" s="151">
        <v>5905712</v>
      </c>
      <c r="N137" s="151">
        <v>422551747</v>
      </c>
      <c r="O137" s="151">
        <v>3491996311</v>
      </c>
      <c r="P137" s="230"/>
    </row>
    <row r="138" spans="1:16" s="147" customFormat="1" ht="21" customHeight="1" x14ac:dyDescent="0.25">
      <c r="A138" s="149"/>
      <c r="B138" s="149"/>
      <c r="C138" s="150" t="s">
        <v>191</v>
      </c>
      <c r="D138" s="151">
        <f>D18+D48+D61+D72+D85+D104+D132</f>
        <v>7671000</v>
      </c>
      <c r="E138" s="151">
        <f t="shared" ref="E138:O138" si="58">E18+E48+E61+E72+E85+E104+E132</f>
        <v>10954700</v>
      </c>
      <c r="F138" s="151">
        <f t="shared" si="58"/>
        <v>0</v>
      </c>
      <c r="G138" s="151">
        <f t="shared" si="58"/>
        <v>0</v>
      </c>
      <c r="H138" s="151">
        <f t="shared" si="58"/>
        <v>0</v>
      </c>
      <c r="I138" s="151">
        <f t="shared" si="58"/>
        <v>-7671000</v>
      </c>
      <c r="J138" s="151">
        <f t="shared" si="58"/>
        <v>-7671000</v>
      </c>
      <c r="K138" s="151">
        <f t="shared" si="58"/>
        <v>0</v>
      </c>
      <c r="L138" s="151">
        <f t="shared" si="58"/>
        <v>0</v>
      </c>
      <c r="M138" s="151">
        <f t="shared" si="58"/>
        <v>0</v>
      </c>
      <c r="N138" s="151">
        <f t="shared" si="58"/>
        <v>-7671000</v>
      </c>
      <c r="O138" s="151">
        <f t="shared" si="58"/>
        <v>0</v>
      </c>
      <c r="P138" s="230"/>
    </row>
    <row r="139" spans="1:16" s="147" customFormat="1" ht="21" customHeight="1" x14ac:dyDescent="0.25">
      <c r="A139" s="149"/>
      <c r="B139" s="149"/>
      <c r="C139" s="150" t="s">
        <v>192</v>
      </c>
      <c r="D139" s="151">
        <f>D137+D138</f>
        <v>2969544964</v>
      </c>
      <c r="E139" s="151">
        <f t="shared" ref="E139:O139" si="59">E137+E138</f>
        <v>2641377715</v>
      </c>
      <c r="F139" s="151">
        <f t="shared" si="59"/>
        <v>1403064170</v>
      </c>
      <c r="G139" s="151">
        <f t="shared" si="59"/>
        <v>214908400</v>
      </c>
      <c r="H139" s="151">
        <f t="shared" si="59"/>
        <v>126330000</v>
      </c>
      <c r="I139" s="151">
        <f t="shared" si="59"/>
        <v>522451347</v>
      </c>
      <c r="J139" s="151">
        <f t="shared" si="59"/>
        <v>413724347</v>
      </c>
      <c r="K139" s="151">
        <f t="shared" si="59"/>
        <v>107570600</v>
      </c>
      <c r="L139" s="151">
        <f t="shared" si="59"/>
        <v>10161379</v>
      </c>
      <c r="M139" s="151">
        <f t="shared" si="59"/>
        <v>5905712</v>
      </c>
      <c r="N139" s="151">
        <f t="shared" si="59"/>
        <v>414880747</v>
      </c>
      <c r="O139" s="151">
        <f t="shared" si="59"/>
        <v>3491996311</v>
      </c>
      <c r="P139" s="230"/>
    </row>
    <row r="140" spans="1:16" s="161" customFormat="1" ht="27" customHeight="1" x14ac:dyDescent="0.25">
      <c r="A140" s="179"/>
      <c r="B140" s="179"/>
      <c r="C140" s="159" t="s">
        <v>88</v>
      </c>
      <c r="D140" s="160">
        <v>551078300</v>
      </c>
      <c r="E140" s="160">
        <v>551078300</v>
      </c>
      <c r="F140" s="160">
        <v>452384600</v>
      </c>
      <c r="G140" s="160">
        <v>0</v>
      </c>
      <c r="H140" s="160">
        <v>0</v>
      </c>
      <c r="I140" s="160">
        <v>0</v>
      </c>
      <c r="J140" s="160">
        <v>0</v>
      </c>
      <c r="K140" s="160">
        <v>0</v>
      </c>
      <c r="L140" s="160">
        <v>0</v>
      </c>
      <c r="M140" s="160">
        <v>0</v>
      </c>
      <c r="N140" s="160">
        <v>0</v>
      </c>
      <c r="O140" s="160">
        <v>551078300</v>
      </c>
      <c r="P140" s="230"/>
    </row>
    <row r="141" spans="1:16" s="161" customFormat="1" ht="35.25" customHeight="1" x14ac:dyDescent="0.25">
      <c r="A141" s="179"/>
      <c r="B141" s="179"/>
      <c r="C141" s="159" t="s">
        <v>89</v>
      </c>
      <c r="D141" s="160">
        <v>5866904</v>
      </c>
      <c r="E141" s="160">
        <v>5866904</v>
      </c>
      <c r="F141" s="160">
        <v>1714570</v>
      </c>
      <c r="G141" s="160">
        <v>0</v>
      </c>
      <c r="H141" s="160">
        <v>0</v>
      </c>
      <c r="I141" s="160">
        <v>0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5866904</v>
      </c>
      <c r="P141" s="230"/>
    </row>
    <row r="142" spans="1:16" s="161" customFormat="1" ht="30.75" hidden="1" customHeight="1" x14ac:dyDescent="0.25">
      <c r="A142" s="179"/>
      <c r="B142" s="179"/>
      <c r="C142" s="159" t="s">
        <v>181</v>
      </c>
      <c r="D142" s="160">
        <f t="shared" ref="D142:O142" si="60">D83</f>
        <v>0</v>
      </c>
      <c r="E142" s="160">
        <f t="shared" si="60"/>
        <v>0</v>
      </c>
      <c r="F142" s="160">
        <f t="shared" si="60"/>
        <v>0</v>
      </c>
      <c r="G142" s="160">
        <f t="shared" si="60"/>
        <v>0</v>
      </c>
      <c r="H142" s="160">
        <f t="shared" si="60"/>
        <v>0</v>
      </c>
      <c r="I142" s="160">
        <f t="shared" si="60"/>
        <v>0</v>
      </c>
      <c r="J142" s="160">
        <f t="shared" si="60"/>
        <v>0</v>
      </c>
      <c r="K142" s="160">
        <f t="shared" si="60"/>
        <v>0</v>
      </c>
      <c r="L142" s="160">
        <f t="shared" si="60"/>
        <v>0</v>
      </c>
      <c r="M142" s="160">
        <f t="shared" si="60"/>
        <v>0</v>
      </c>
      <c r="N142" s="160">
        <f t="shared" si="60"/>
        <v>0</v>
      </c>
      <c r="O142" s="160">
        <f t="shared" si="60"/>
        <v>0</v>
      </c>
      <c r="P142" s="230"/>
    </row>
    <row r="143" spans="1:16" s="161" customFormat="1" ht="23.25" customHeight="1" x14ac:dyDescent="0.25">
      <c r="A143" s="158"/>
      <c r="B143" s="158"/>
      <c r="C143" s="67" t="s">
        <v>91</v>
      </c>
      <c r="D143" s="160">
        <f t="shared" ref="D143:O143" si="61">D87</f>
        <v>0</v>
      </c>
      <c r="E143" s="160">
        <f t="shared" si="61"/>
        <v>0</v>
      </c>
      <c r="F143" s="160">
        <f t="shared" si="61"/>
        <v>0</v>
      </c>
      <c r="G143" s="160">
        <f t="shared" si="61"/>
        <v>0</v>
      </c>
      <c r="H143" s="160">
        <f t="shared" si="61"/>
        <v>0</v>
      </c>
      <c r="I143" s="160">
        <f t="shared" si="61"/>
        <v>61868709</v>
      </c>
      <c r="J143" s="160">
        <f t="shared" si="61"/>
        <v>61868709</v>
      </c>
      <c r="K143" s="160">
        <f t="shared" si="61"/>
        <v>0</v>
      </c>
      <c r="L143" s="160">
        <f t="shared" si="61"/>
        <v>0</v>
      </c>
      <c r="M143" s="160">
        <f t="shared" si="61"/>
        <v>0</v>
      </c>
      <c r="N143" s="160">
        <f t="shared" si="61"/>
        <v>61868709</v>
      </c>
      <c r="O143" s="160">
        <f t="shared" si="61"/>
        <v>61868709</v>
      </c>
      <c r="P143" s="230"/>
    </row>
    <row r="144" spans="1:16" s="161" customFormat="1" ht="23.25" hidden="1" customHeight="1" x14ac:dyDescent="0.25">
      <c r="A144" s="158"/>
      <c r="B144" s="158"/>
      <c r="C144" s="67" t="s">
        <v>172</v>
      </c>
      <c r="D144" s="160" t="e">
        <f t="shared" ref="D144:O144" si="62">D96</f>
        <v>#REF!</v>
      </c>
      <c r="E144" s="160" t="e">
        <f t="shared" si="62"/>
        <v>#REF!</v>
      </c>
      <c r="F144" s="160" t="e">
        <f t="shared" si="62"/>
        <v>#REF!</v>
      </c>
      <c r="G144" s="160" t="e">
        <f t="shared" si="62"/>
        <v>#REF!</v>
      </c>
      <c r="H144" s="160" t="e">
        <f t="shared" si="62"/>
        <v>#REF!</v>
      </c>
      <c r="I144" s="160" t="e">
        <f t="shared" si="62"/>
        <v>#REF!</v>
      </c>
      <c r="J144" s="160" t="e">
        <f t="shared" si="62"/>
        <v>#REF!</v>
      </c>
      <c r="K144" s="160" t="e">
        <f t="shared" si="62"/>
        <v>#REF!</v>
      </c>
      <c r="L144" s="160" t="e">
        <f t="shared" si="62"/>
        <v>#REF!</v>
      </c>
      <c r="M144" s="160" t="e">
        <f t="shared" si="62"/>
        <v>#REF!</v>
      </c>
      <c r="N144" s="160" t="e">
        <f t="shared" si="62"/>
        <v>#REF!</v>
      </c>
      <c r="O144" s="160" t="e">
        <f t="shared" si="62"/>
        <v>#REF!</v>
      </c>
      <c r="P144" s="230"/>
    </row>
    <row r="145" spans="1:16" s="161" customFormat="1" ht="23.25" customHeight="1" x14ac:dyDescent="0.25">
      <c r="A145" s="180"/>
      <c r="B145" s="180"/>
      <c r="C145" s="74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230"/>
    </row>
    <row r="146" spans="1:16" s="161" customFormat="1" ht="23.25" customHeight="1" x14ac:dyDescent="0.25">
      <c r="A146" s="180"/>
      <c r="B146" s="180"/>
      <c r="C146" s="74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230"/>
    </row>
    <row r="147" spans="1:16" s="161" customFormat="1" ht="66.75" customHeight="1" x14ac:dyDescent="0.45">
      <c r="A147" s="197" t="s">
        <v>189</v>
      </c>
      <c r="B147" s="197"/>
      <c r="C147" s="197"/>
      <c r="D147" s="197"/>
      <c r="E147" s="184"/>
      <c r="F147" s="184"/>
      <c r="G147" s="185"/>
      <c r="H147" s="185"/>
      <c r="I147" s="185"/>
      <c r="J147" s="185"/>
      <c r="K147" s="185"/>
      <c r="L147" s="198" t="s">
        <v>186</v>
      </c>
      <c r="M147" s="198"/>
      <c r="N147" s="198"/>
      <c r="O147" s="181"/>
      <c r="P147" s="230"/>
    </row>
    <row r="148" spans="1:16" ht="47.25" customHeight="1" x14ac:dyDescent="0.5">
      <c r="A148" s="197"/>
      <c r="B148" s="197"/>
      <c r="C148" s="197"/>
      <c r="D148" s="197"/>
      <c r="E148" s="185"/>
      <c r="F148" s="185"/>
      <c r="G148" s="185"/>
      <c r="H148" s="185"/>
      <c r="I148" s="185"/>
      <c r="J148" s="185"/>
      <c r="K148" s="185"/>
      <c r="L148" s="185"/>
      <c r="M148" s="185"/>
      <c r="N148" s="1"/>
      <c r="O148" s="83"/>
      <c r="P148" s="230"/>
    </row>
    <row r="149" spans="1:16" ht="50.25" customHeight="1" x14ac:dyDescent="0.25">
      <c r="A149" s="86"/>
      <c r="B149" s="87"/>
      <c r="C149" s="87"/>
      <c r="D149" s="88"/>
      <c r="E149" s="9"/>
      <c r="F149" s="8"/>
      <c r="G149" s="1"/>
      <c r="H149" s="1"/>
      <c r="I149" s="1"/>
      <c r="J149" s="1"/>
      <c r="K149" s="1"/>
      <c r="L149" s="1"/>
      <c r="M149" s="1"/>
      <c r="N149" s="1"/>
      <c r="O149" s="1"/>
      <c r="P149" s="230"/>
    </row>
    <row r="150" spans="1:16" ht="31.5" x14ac:dyDescent="0.45">
      <c r="A150" s="106"/>
      <c r="B150" s="106"/>
      <c r="C150" s="106"/>
      <c r="D150" s="106"/>
      <c r="E150" s="9"/>
      <c r="F150" s="8"/>
      <c r="G150" s="107"/>
      <c r="H150" s="107"/>
      <c r="I150" s="107"/>
      <c r="J150" s="107"/>
      <c r="K150" s="9"/>
      <c r="L150" s="107"/>
      <c r="M150" s="107"/>
      <c r="N150" s="107"/>
      <c r="O150" s="107"/>
      <c r="P150" s="230"/>
    </row>
    <row r="151" spans="1:16" ht="26.25" x14ac:dyDescent="0.4">
      <c r="A151" s="231"/>
      <c r="B151" s="231"/>
      <c r="C151" s="231"/>
      <c r="D151" s="231"/>
      <c r="E151" s="127"/>
      <c r="F151" s="127"/>
      <c r="G151" s="127"/>
      <c r="H151" s="127"/>
      <c r="I151" s="127"/>
      <c r="J151" s="182"/>
      <c r="K151" s="182"/>
      <c r="L151" s="127"/>
      <c r="M151" s="127"/>
      <c r="N151" s="127"/>
      <c r="O151" s="127"/>
      <c r="P151" s="230"/>
    </row>
    <row r="152" spans="1:16" x14ac:dyDescent="0.25">
      <c r="P152" s="178"/>
    </row>
    <row r="153" spans="1:16" x14ac:dyDescent="0.25">
      <c r="D153" s="122">
        <f>D137-'дод 2 '!E85</f>
        <v>0</v>
      </c>
      <c r="E153" s="122">
        <f>E137-'дод 2 '!F85</f>
        <v>0</v>
      </c>
      <c r="F153" s="122">
        <f>F137-'дод 2 '!G85</f>
        <v>0</v>
      </c>
      <c r="G153" s="122">
        <f>G137-'дод 2 '!H85</f>
        <v>0</v>
      </c>
      <c r="H153" s="122">
        <f>H137-'дод 2 '!I85</f>
        <v>0</v>
      </c>
      <c r="I153" s="122">
        <f>I137-'дод 2 '!J85</f>
        <v>0</v>
      </c>
      <c r="J153" s="122">
        <f>J137-'дод 2 '!K85</f>
        <v>0</v>
      </c>
      <c r="K153" s="122">
        <f>K137-'дод 2 '!L85</f>
        <v>0</v>
      </c>
      <c r="L153" s="122">
        <f>L137-'дод 2 '!M85</f>
        <v>0</v>
      </c>
      <c r="M153" s="122">
        <f>M137-'дод 2 '!N85</f>
        <v>0</v>
      </c>
      <c r="N153" s="122">
        <f>N137-'дод 2 '!O85</f>
        <v>0</v>
      </c>
      <c r="O153" s="122">
        <f>O137-'дод 2 '!P85</f>
        <v>0</v>
      </c>
      <c r="P153" s="178"/>
    </row>
    <row r="154" spans="1:16" x14ac:dyDescent="0.25">
      <c r="D154" s="122">
        <f>D140-'дод 2 '!E88</f>
        <v>0</v>
      </c>
      <c r="E154" s="122">
        <f>E140-'дод 2 '!F88</f>
        <v>0</v>
      </c>
      <c r="F154" s="122">
        <f>F140-'дод 2 '!G88</f>
        <v>0</v>
      </c>
      <c r="G154" s="122">
        <f>G140-'дод 2 '!H88</f>
        <v>0</v>
      </c>
      <c r="H154" s="122">
        <f>H140-'дод 2 '!I88</f>
        <v>0</v>
      </c>
      <c r="I154" s="122">
        <f>I140-'дод 2 '!J88</f>
        <v>0</v>
      </c>
      <c r="J154" s="122">
        <f>J140-'дод 2 '!K88</f>
        <v>0</v>
      </c>
      <c r="K154" s="122">
        <f>K140-'дод 2 '!L88</f>
        <v>0</v>
      </c>
      <c r="L154" s="122">
        <f>L140-'дод 2 '!M88</f>
        <v>0</v>
      </c>
      <c r="M154" s="122">
        <f>M140-'дод 2 '!N88</f>
        <v>0</v>
      </c>
      <c r="N154" s="122">
        <f>N140-'дод 2 '!O88</f>
        <v>0</v>
      </c>
      <c r="O154" s="122">
        <f>O140-'дод 2 '!P88</f>
        <v>0</v>
      </c>
      <c r="P154" s="178"/>
    </row>
    <row r="155" spans="1:16" x14ac:dyDescent="0.25">
      <c r="D155" s="122">
        <f>D141-'дод 2 '!E89</f>
        <v>0</v>
      </c>
      <c r="E155" s="122">
        <f>E141-'дод 2 '!F89</f>
        <v>0</v>
      </c>
      <c r="F155" s="122">
        <f>F141-'дод 2 '!G89</f>
        <v>0</v>
      </c>
      <c r="G155" s="122">
        <f>G141-'дод 2 '!H89</f>
        <v>0</v>
      </c>
      <c r="H155" s="122">
        <f>H141-'дод 2 '!I89</f>
        <v>0</v>
      </c>
      <c r="I155" s="122">
        <f>I141-'дод 2 '!J89</f>
        <v>0</v>
      </c>
      <c r="J155" s="122">
        <f>J141-'дод 2 '!K89</f>
        <v>0</v>
      </c>
      <c r="K155" s="122">
        <f>K141-'дод 2 '!L89</f>
        <v>0</v>
      </c>
      <c r="L155" s="122">
        <f>L141-'дод 2 '!M89</f>
        <v>0</v>
      </c>
      <c r="M155" s="122">
        <f>M141-'дод 2 '!N89</f>
        <v>0</v>
      </c>
      <c r="N155" s="122">
        <f>N141-'дод 2 '!O89</f>
        <v>0</v>
      </c>
      <c r="O155" s="122">
        <f>O141-'дод 2 '!P89</f>
        <v>0</v>
      </c>
      <c r="P155" s="178"/>
    </row>
    <row r="156" spans="1:16" x14ac:dyDescent="0.25">
      <c r="D156" s="122">
        <f>D142-'дод 2 '!E90</f>
        <v>0</v>
      </c>
      <c r="E156" s="122">
        <f>E142-'дод 2 '!F90</f>
        <v>0</v>
      </c>
      <c r="F156" s="122">
        <f>F142-'дод 2 '!G90</f>
        <v>0</v>
      </c>
      <c r="G156" s="122">
        <f>G142-'дод 2 '!H90</f>
        <v>0</v>
      </c>
      <c r="H156" s="122">
        <f>H142-'дод 2 '!I90</f>
        <v>0</v>
      </c>
      <c r="I156" s="122">
        <f>I142-'дод 2 '!J90</f>
        <v>0</v>
      </c>
      <c r="J156" s="122">
        <f>J142-'дод 2 '!K90</f>
        <v>0</v>
      </c>
      <c r="K156" s="122">
        <f>K142-'дод 2 '!L90</f>
        <v>0</v>
      </c>
      <c r="L156" s="122">
        <f>L142-'дод 2 '!M90</f>
        <v>0</v>
      </c>
      <c r="M156" s="122">
        <f>M142-'дод 2 '!N90</f>
        <v>0</v>
      </c>
      <c r="N156" s="122">
        <f>N142-'дод 2 '!O90</f>
        <v>0</v>
      </c>
      <c r="O156" s="122">
        <f>O142-'дод 2 '!P90</f>
        <v>0</v>
      </c>
      <c r="P156" s="178"/>
    </row>
    <row r="157" spans="1:16" x14ac:dyDescent="0.25">
      <c r="D157" s="122">
        <f>D143-'дод 2 '!E91</f>
        <v>0</v>
      </c>
      <c r="E157" s="122">
        <f>E143-'дод 2 '!F91</f>
        <v>0</v>
      </c>
      <c r="F157" s="122">
        <f>F143-'дод 2 '!G91</f>
        <v>0</v>
      </c>
      <c r="G157" s="122">
        <f>G143-'дод 2 '!H91</f>
        <v>0</v>
      </c>
      <c r="H157" s="122">
        <f>H143-'дод 2 '!I91</f>
        <v>0</v>
      </c>
      <c r="I157" s="122">
        <f>I143-'дод 2 '!J91</f>
        <v>0</v>
      </c>
      <c r="J157" s="122">
        <f>J143-'дод 2 '!K91</f>
        <v>0</v>
      </c>
      <c r="K157" s="122">
        <f>K143-'дод 2 '!L91</f>
        <v>0</v>
      </c>
      <c r="L157" s="122">
        <f>L143-'дод 2 '!M91</f>
        <v>0</v>
      </c>
      <c r="M157" s="122">
        <f>M143-'дод 2 '!N91</f>
        <v>0</v>
      </c>
      <c r="N157" s="122">
        <f>N143-'дод 2 '!O91</f>
        <v>0</v>
      </c>
      <c r="O157" s="122">
        <f>O143-'дод 2 '!P91</f>
        <v>0</v>
      </c>
      <c r="P157" s="178"/>
    </row>
    <row r="158" spans="1:16" x14ac:dyDescent="0.25">
      <c r="D158" s="122" t="e">
        <f>D144-'дод 2 '!E92</f>
        <v>#REF!</v>
      </c>
      <c r="E158" s="122" t="e">
        <f>E144-'дод 2 '!F92</f>
        <v>#REF!</v>
      </c>
      <c r="F158" s="122" t="e">
        <f>F144-'дод 2 '!G92</f>
        <v>#REF!</v>
      </c>
      <c r="G158" s="122" t="e">
        <f>G144-'дод 2 '!H92</f>
        <v>#REF!</v>
      </c>
      <c r="H158" s="122" t="e">
        <f>H144-'дод 2 '!I92</f>
        <v>#REF!</v>
      </c>
      <c r="I158" s="122" t="e">
        <f>I144-'дод 2 '!J92</f>
        <v>#REF!</v>
      </c>
      <c r="J158" s="122" t="e">
        <f>J144-'дод 2 '!K92</f>
        <v>#REF!</v>
      </c>
      <c r="K158" s="122" t="e">
        <f>K144-'дод 2 '!L92</f>
        <v>#REF!</v>
      </c>
      <c r="L158" s="122" t="e">
        <f>L144-'дод 2 '!M92</f>
        <v>#REF!</v>
      </c>
      <c r="M158" s="122" t="e">
        <f>M144-'дод 2 '!N92</f>
        <v>#REF!</v>
      </c>
      <c r="N158" s="122" t="e">
        <f>N144-'дод 2 '!O92</f>
        <v>#REF!</v>
      </c>
      <c r="O158" s="122" t="e">
        <f>O144-'дод 2 '!P92</f>
        <v>#REF!</v>
      </c>
      <c r="P158" s="178"/>
    </row>
    <row r="159" spans="1:16" x14ac:dyDescent="0.25">
      <c r="P159" s="178"/>
    </row>
    <row r="160" spans="1:16" x14ac:dyDescent="0.25">
      <c r="P160" s="178"/>
    </row>
    <row r="161" spans="16:16" x14ac:dyDescent="0.25">
      <c r="P161" s="178"/>
    </row>
    <row r="162" spans="16:16" x14ac:dyDescent="0.25">
      <c r="P162" s="178"/>
    </row>
    <row r="163" spans="16:16" x14ac:dyDescent="0.25">
      <c r="P163" s="178"/>
    </row>
    <row r="164" spans="16:16" x14ac:dyDescent="0.25">
      <c r="P164" s="178"/>
    </row>
    <row r="165" spans="16:16" x14ac:dyDescent="0.25">
      <c r="P165" s="178"/>
    </row>
    <row r="166" spans="16:16" x14ac:dyDescent="0.25">
      <c r="P166" s="178"/>
    </row>
    <row r="167" spans="16:16" x14ac:dyDescent="0.25">
      <c r="P167" s="178"/>
    </row>
    <row r="168" spans="16:16" x14ac:dyDescent="0.25">
      <c r="P168" s="178"/>
    </row>
  </sheetData>
  <mergeCells count="29">
    <mergeCell ref="P95:P115"/>
    <mergeCell ref="P122:P151"/>
    <mergeCell ref="A151:D151"/>
    <mergeCell ref="Q1:Q55"/>
    <mergeCell ref="P1:P32"/>
    <mergeCell ref="P33:P64"/>
    <mergeCell ref="P65:P68"/>
    <mergeCell ref="F13:G13"/>
    <mergeCell ref="D12:H12"/>
    <mergeCell ref="K13:K14"/>
    <mergeCell ref="H13:H14"/>
    <mergeCell ref="I13:I14"/>
    <mergeCell ref="I12:N12"/>
    <mergeCell ref="J13:J14"/>
    <mergeCell ref="A147:D148"/>
    <mergeCell ref="L147:N147"/>
    <mergeCell ref="J4:O4"/>
    <mergeCell ref="J6:O6"/>
    <mergeCell ref="N13:N14"/>
    <mergeCell ref="O12:O14"/>
    <mergeCell ref="A9:O9"/>
    <mergeCell ref="A10:O10"/>
    <mergeCell ref="A8:O8"/>
    <mergeCell ref="B12:B14"/>
    <mergeCell ref="C12:C14"/>
    <mergeCell ref="A12:A14"/>
    <mergeCell ref="D13:D14"/>
    <mergeCell ref="L13:M13"/>
    <mergeCell ref="E13:E14"/>
  </mergeCells>
  <phoneticPr fontId="2" type="noConversion"/>
  <printOptions horizontalCentered="1"/>
  <pageMargins left="0" right="0" top="0.86614173228346458" bottom="0.59055118110236227" header="0.43307086614173229" footer="0.31496062992125984"/>
  <pageSetup paperSize="9" scale="42" fitToHeight="10000" orientation="landscape" verticalDpi="300" r:id="rId1"/>
  <headerFooter scaleWithDoc="0" alignWithMargins="0">
    <oddFooter>&amp;R&amp;8Сторінка &amp;P</oddFooter>
  </headerFooter>
  <rowBreaks count="1" manualBreakCount="1">
    <brk id="1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 </vt:lpstr>
      <vt:lpstr>дод 6</vt:lpstr>
      <vt:lpstr>'дод 2 '!Заголовки_для_печати</vt:lpstr>
      <vt:lpstr>'дод 6'!Заголовки_для_печати</vt:lpstr>
      <vt:lpstr>'дод 2 '!Область_печати</vt:lpstr>
      <vt:lpstr>'дод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Сабурова Ольга Миколаївна</cp:lastModifiedBy>
  <cp:lastPrinted>2024-01-25T07:12:42Z</cp:lastPrinted>
  <dcterms:created xsi:type="dcterms:W3CDTF">2014-01-17T10:52:16Z</dcterms:created>
  <dcterms:modified xsi:type="dcterms:W3CDTF">2024-01-26T07:04:39Z</dcterms:modified>
</cp:coreProperties>
</file>