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S:\Хижняк\1TEMP\ВІДКРИТИЙ ПРОСТІР\2024\ПРОГРАМА НОВА\"/>
    </mc:Choice>
  </mc:AlternateContent>
  <bookViews>
    <workbookView xWindow="0" yWindow="0" windowWidth="15345" windowHeight="4545" activeTab="1"/>
  </bookViews>
  <sheets>
    <sheet name="Додаток 1" sheetId="9" r:id="rId1"/>
    <sheet name="Додаток 2" sheetId="8" r:id="rId2"/>
  </sheets>
  <definedNames>
    <definedName name="_xlnm.Print_Titles" localSheetId="0">'Додаток 1'!$3:$6</definedName>
    <definedName name="_xlnm.Print_Titles" localSheetId="1">'Додаток 2'!$3:$6</definedName>
    <definedName name="_xlnm.Print_Area" localSheetId="0">'Додаток 1'!$A$1:$N$139</definedName>
    <definedName name="_xlnm.Print_Area" localSheetId="1">'Додаток 2'!$A$1:$G$89</definedName>
  </definedNames>
  <calcPr calcId="162913"/>
</workbook>
</file>

<file path=xl/calcChain.xml><?xml version="1.0" encoding="utf-8"?>
<calcChain xmlns="http://schemas.openxmlformats.org/spreadsheetml/2006/main">
  <c r="E36" i="8" l="1"/>
  <c r="F13" i="9" l="1"/>
  <c r="F36" i="8" l="1"/>
  <c r="G36" i="8"/>
  <c r="G12" i="8"/>
  <c r="F12" i="8"/>
  <c r="G8" i="8"/>
  <c r="F8" i="8"/>
  <c r="G83" i="8" l="1"/>
  <c r="G87" i="8"/>
  <c r="F87" i="8"/>
  <c r="F83" i="8"/>
  <c r="E13" i="8"/>
  <c r="E25" i="8" s="1"/>
  <c r="F13" i="8"/>
  <c r="F25" i="8" s="1"/>
  <c r="G13" i="8"/>
  <c r="G25" i="8" s="1"/>
  <c r="E14" i="8"/>
  <c r="F14" i="8"/>
  <c r="G14" i="8"/>
  <c r="G26" i="8" s="1"/>
  <c r="E15" i="8"/>
  <c r="F15" i="8"/>
  <c r="G15" i="8"/>
  <c r="G27" i="8" s="1"/>
  <c r="E16" i="8"/>
  <c r="E28" i="8" s="1"/>
  <c r="F16" i="8"/>
  <c r="F28" i="8" s="1"/>
  <c r="G16" i="8"/>
  <c r="G28" i="8" s="1"/>
  <c r="E17" i="8"/>
  <c r="E29" i="8" s="1"/>
  <c r="F17" i="8"/>
  <c r="F29" i="8" s="1"/>
  <c r="G17" i="8"/>
  <c r="E18" i="8"/>
  <c r="F18" i="8"/>
  <c r="F30" i="8" s="1"/>
  <c r="G18" i="8"/>
  <c r="G30" i="8" s="1"/>
  <c r="E27" i="8"/>
  <c r="F27" i="8"/>
  <c r="G29" i="8"/>
  <c r="E30" i="8"/>
  <c r="F31" i="8"/>
  <c r="G31" i="8"/>
  <c r="F73" i="8" l="1"/>
  <c r="G76" i="8" l="1"/>
  <c r="F76" i="8"/>
  <c r="G72" i="8"/>
  <c r="G65" i="8"/>
  <c r="F65" i="8"/>
  <c r="G54" i="8"/>
  <c r="F54" i="8"/>
  <c r="G44" i="8"/>
  <c r="F44" i="8"/>
  <c r="G37" i="8"/>
  <c r="F37" i="8"/>
  <c r="M133" i="9" l="1"/>
  <c r="L133" i="9" s="1"/>
  <c r="J133" i="9"/>
  <c r="I133" i="9" s="1"/>
  <c r="G133" i="9"/>
  <c r="F133" i="9" s="1"/>
  <c r="M129" i="9"/>
  <c r="L129" i="9" s="1"/>
  <c r="J129" i="9"/>
  <c r="I129" i="9" s="1"/>
  <c r="G129" i="9"/>
  <c r="F129" i="9" s="1"/>
  <c r="M125" i="9"/>
  <c r="L125" i="9" s="1"/>
  <c r="J125" i="9"/>
  <c r="I125" i="9" s="1"/>
  <c r="G125" i="9"/>
  <c r="F125" i="9" s="1"/>
  <c r="M116" i="9"/>
  <c r="L116" i="9" s="1"/>
  <c r="J116" i="9"/>
  <c r="I116" i="9" s="1"/>
  <c r="G116" i="9"/>
  <c r="F116" i="9"/>
  <c r="M107" i="9"/>
  <c r="L107" i="9" s="1"/>
  <c r="J107" i="9"/>
  <c r="I107" i="9" s="1"/>
  <c r="G107" i="9"/>
  <c r="F107" i="9" s="1"/>
  <c r="M98" i="9"/>
  <c r="L98" i="9" s="1"/>
  <c r="J98" i="9"/>
  <c r="I98" i="9" s="1"/>
  <c r="G98" i="9"/>
  <c r="F98" i="9" s="1"/>
  <c r="M94" i="9"/>
  <c r="L94" i="9" s="1"/>
  <c r="J94" i="9"/>
  <c r="I94" i="9" s="1"/>
  <c r="G94" i="9"/>
  <c r="F94" i="9" s="1"/>
  <c r="M90" i="9"/>
  <c r="L90" i="9" s="1"/>
  <c r="J90" i="9"/>
  <c r="I90" i="9" s="1"/>
  <c r="G90" i="9"/>
  <c r="F90" i="9" s="1"/>
  <c r="M81" i="9"/>
  <c r="L81" i="9" s="1"/>
  <c r="J81" i="9"/>
  <c r="I81" i="9" s="1"/>
  <c r="G81" i="9"/>
  <c r="F81" i="9" s="1"/>
  <c r="M77" i="9"/>
  <c r="L77" i="9" s="1"/>
  <c r="J77" i="9"/>
  <c r="I77" i="9" s="1"/>
  <c r="G77" i="9"/>
  <c r="F77" i="9" s="1"/>
  <c r="M73" i="9"/>
  <c r="L73" i="9" s="1"/>
  <c r="J73" i="9"/>
  <c r="I73" i="9" s="1"/>
  <c r="G73" i="9"/>
  <c r="F73" i="9" s="1"/>
  <c r="M64" i="9"/>
  <c r="L64" i="9" s="1"/>
  <c r="J64" i="9"/>
  <c r="I64" i="9"/>
  <c r="G64" i="9"/>
  <c r="F64" i="9" s="1"/>
  <c r="M60" i="9"/>
  <c r="L60" i="9"/>
  <c r="J60" i="9"/>
  <c r="I60" i="9" s="1"/>
  <c r="G60" i="9"/>
  <c r="F60" i="9" s="1"/>
  <c r="M46" i="9"/>
  <c r="J46" i="9"/>
  <c r="I46" i="9"/>
  <c r="G46" i="9"/>
  <c r="M42" i="9"/>
  <c r="J42" i="9"/>
  <c r="I42" i="9"/>
  <c r="G42" i="9"/>
  <c r="M38" i="9"/>
  <c r="J38" i="9"/>
  <c r="I38" i="9"/>
  <c r="G38" i="9"/>
  <c r="M34" i="9"/>
  <c r="J34" i="9"/>
  <c r="I34" i="9"/>
  <c r="G34" i="9"/>
  <c r="M30" i="9"/>
  <c r="J30" i="9"/>
  <c r="I30" i="9"/>
  <c r="G30" i="9"/>
  <c r="M26" i="9"/>
  <c r="J26" i="9"/>
  <c r="I26" i="9"/>
  <c r="G26" i="9"/>
  <c r="M22" i="9"/>
  <c r="J22" i="9"/>
  <c r="I22" i="9"/>
  <c r="G22" i="9"/>
  <c r="G84" i="8" l="1"/>
  <c r="G86" i="8" s="1"/>
  <c r="F84" i="8"/>
  <c r="F86" i="8" s="1"/>
  <c r="F78" i="8"/>
  <c r="F82" i="8" s="1"/>
  <c r="F77" i="8"/>
  <c r="F81" i="8" s="1"/>
  <c r="G71" i="8"/>
  <c r="F71" i="8"/>
  <c r="G70" i="8"/>
  <c r="F57" i="8"/>
  <c r="F63" i="8" s="1"/>
  <c r="F56" i="8"/>
  <c r="F62" i="8" s="1"/>
  <c r="F55" i="8"/>
  <c r="F61" i="8" s="1"/>
  <c r="F47" i="8"/>
  <c r="F53" i="8" s="1"/>
  <c r="F46" i="8"/>
  <c r="F52" i="8" s="1"/>
  <c r="F45" i="8"/>
  <c r="F39" i="8"/>
  <c r="F43" i="8" s="1"/>
  <c r="F38" i="8"/>
  <c r="F42" i="8" s="1"/>
  <c r="F32" i="8"/>
  <c r="F34" i="8" s="1"/>
  <c r="F134" i="9"/>
  <c r="E84" i="8" s="1"/>
  <c r="E86" i="8" s="1"/>
  <c r="L130" i="9"/>
  <c r="G78" i="8" s="1"/>
  <c r="G82" i="8" s="1"/>
  <c r="F130" i="9"/>
  <c r="E78" i="8" s="1"/>
  <c r="E82" i="8" s="1"/>
  <c r="L126" i="9"/>
  <c r="G77" i="8" s="1"/>
  <c r="G81" i="8" s="1"/>
  <c r="F126" i="9"/>
  <c r="E77" i="8" s="1"/>
  <c r="E81" i="8" s="1"/>
  <c r="M121" i="9"/>
  <c r="J121" i="9"/>
  <c r="G121" i="9"/>
  <c r="L117" i="9"/>
  <c r="F117" i="9"/>
  <c r="M112" i="9"/>
  <c r="J112" i="9"/>
  <c r="G112" i="9"/>
  <c r="L108" i="9"/>
  <c r="F108" i="9"/>
  <c r="E66" i="8" s="1"/>
  <c r="M103" i="9"/>
  <c r="J103" i="9"/>
  <c r="G103" i="9"/>
  <c r="L99" i="9"/>
  <c r="G57" i="8" s="1"/>
  <c r="G63" i="8" s="1"/>
  <c r="F99" i="9"/>
  <c r="E57" i="8" s="1"/>
  <c r="E63" i="8" s="1"/>
  <c r="L95" i="9"/>
  <c r="G56" i="8" s="1"/>
  <c r="G62" i="8" s="1"/>
  <c r="F95" i="9"/>
  <c r="E56" i="8" s="1"/>
  <c r="E62" i="8" s="1"/>
  <c r="L91" i="9"/>
  <c r="G55" i="8" s="1"/>
  <c r="G61" i="8" s="1"/>
  <c r="F91" i="9"/>
  <c r="E55" i="8" s="1"/>
  <c r="E61" i="8" s="1"/>
  <c r="M86" i="9"/>
  <c r="J86" i="9"/>
  <c r="G86" i="9"/>
  <c r="L82" i="9"/>
  <c r="G47" i="8" s="1"/>
  <c r="G53" i="8" s="1"/>
  <c r="F82" i="9"/>
  <c r="E47" i="8" s="1"/>
  <c r="E53" i="8" s="1"/>
  <c r="L78" i="9"/>
  <c r="G46" i="8" s="1"/>
  <c r="G52" i="8" s="1"/>
  <c r="F78" i="9"/>
  <c r="E46" i="8" s="1"/>
  <c r="E52" i="8" s="1"/>
  <c r="L74" i="9"/>
  <c r="G45" i="8" s="1"/>
  <c r="G51" i="8" s="1"/>
  <c r="F74" i="9"/>
  <c r="E45" i="8" s="1"/>
  <c r="M69" i="9"/>
  <c r="J69" i="9"/>
  <c r="G69" i="9"/>
  <c r="L65" i="9"/>
  <c r="G39" i="8" s="1"/>
  <c r="G43" i="8" s="1"/>
  <c r="F65" i="9"/>
  <c r="E39" i="8" s="1"/>
  <c r="E43" i="8" s="1"/>
  <c r="L61" i="9"/>
  <c r="G38" i="8" s="1"/>
  <c r="G42" i="8" s="1"/>
  <c r="F61" i="9"/>
  <c r="E38" i="8" s="1"/>
  <c r="M56" i="9"/>
  <c r="J56" i="9"/>
  <c r="G56" i="9"/>
  <c r="L47" i="9"/>
  <c r="F47" i="9"/>
  <c r="L43" i="9"/>
  <c r="F43" i="9"/>
  <c r="L39" i="9"/>
  <c r="F39" i="9"/>
  <c r="L35" i="9"/>
  <c r="F35" i="9"/>
  <c r="L31" i="9"/>
  <c r="F31" i="9"/>
  <c r="L27" i="9"/>
  <c r="F27" i="9"/>
  <c r="L23" i="9"/>
  <c r="F23" i="9"/>
  <c r="M18" i="9"/>
  <c r="M14" i="9" s="1"/>
  <c r="M13" i="9" s="1"/>
  <c r="J18" i="9"/>
  <c r="J14" i="9" s="1"/>
  <c r="J13" i="9" s="1"/>
  <c r="G18" i="9"/>
  <c r="G14" i="9" s="1"/>
  <c r="G13" i="9" s="1"/>
  <c r="F14" i="9" s="1"/>
  <c r="I14" i="9" l="1"/>
  <c r="I13" i="9"/>
  <c r="L13" i="9"/>
  <c r="L14" i="9"/>
  <c r="F56" i="9"/>
  <c r="G55" i="9"/>
  <c r="F55" i="9" s="1"/>
  <c r="F22" i="9"/>
  <c r="E32" i="8"/>
  <c r="F46" i="9"/>
  <c r="I56" i="9"/>
  <c r="J55" i="9"/>
  <c r="I55" i="9" s="1"/>
  <c r="L69" i="9"/>
  <c r="M68" i="9"/>
  <c r="L68" i="9" s="1"/>
  <c r="I86" i="9"/>
  <c r="J85" i="9"/>
  <c r="I85" i="9" s="1"/>
  <c r="F103" i="9"/>
  <c r="G102" i="9"/>
  <c r="F102" i="9" s="1"/>
  <c r="L121" i="9"/>
  <c r="M120" i="9"/>
  <c r="L120" i="9" s="1"/>
  <c r="L42" i="9"/>
  <c r="L112" i="9"/>
  <c r="G73" i="8" s="1"/>
  <c r="G75" i="8" s="1"/>
  <c r="M111" i="9"/>
  <c r="L111" i="9" s="1"/>
  <c r="F30" i="9"/>
  <c r="F38" i="9"/>
  <c r="F18" i="9"/>
  <c r="F17" i="9" s="1"/>
  <c r="G17" i="9"/>
  <c r="L22" i="9"/>
  <c r="L30" i="9"/>
  <c r="L38" i="9"/>
  <c r="G32" i="8"/>
  <c r="G34" i="8" s="1"/>
  <c r="L46" i="9"/>
  <c r="L56" i="9"/>
  <c r="M55" i="9"/>
  <c r="L55" i="9" s="1"/>
  <c r="L86" i="9"/>
  <c r="M85" i="9"/>
  <c r="L85" i="9" s="1"/>
  <c r="I103" i="9"/>
  <c r="J102" i="9"/>
  <c r="I102" i="9" s="1"/>
  <c r="F112" i="9"/>
  <c r="E73" i="8" s="1"/>
  <c r="E75" i="8" s="1"/>
  <c r="G111" i="9"/>
  <c r="F111" i="9" s="1"/>
  <c r="L18" i="9"/>
  <c r="L17" i="9" s="1"/>
  <c r="M17" i="9"/>
  <c r="L26" i="9"/>
  <c r="L34" i="9"/>
  <c r="I69" i="9"/>
  <c r="J68" i="9"/>
  <c r="I68" i="9" s="1"/>
  <c r="F86" i="9"/>
  <c r="G85" i="9"/>
  <c r="F85" i="9" s="1"/>
  <c r="I121" i="9"/>
  <c r="J120" i="9"/>
  <c r="I120" i="9" s="1"/>
  <c r="I18" i="9"/>
  <c r="I17" i="9" s="1"/>
  <c r="J17" i="9"/>
  <c r="F26" i="9"/>
  <c r="F34" i="9"/>
  <c r="F42" i="9"/>
  <c r="G52" i="9"/>
  <c r="F52" i="9" s="1"/>
  <c r="F69" i="9"/>
  <c r="G68" i="9"/>
  <c r="F68" i="9" s="1"/>
  <c r="L103" i="9"/>
  <c r="M102" i="9"/>
  <c r="L102" i="9" s="1"/>
  <c r="I112" i="9"/>
  <c r="F75" i="8" s="1"/>
  <c r="J111" i="9"/>
  <c r="I111" i="9" s="1"/>
  <c r="F121" i="9"/>
  <c r="G120" i="9"/>
  <c r="F120" i="9" s="1"/>
  <c r="M52" i="9"/>
  <c r="L52" i="9" s="1"/>
  <c r="J52" i="9"/>
  <c r="G51" i="9" l="1"/>
  <c r="F51" i="9" s="1"/>
  <c r="M9" i="9"/>
  <c r="M51" i="9"/>
  <c r="L51" i="9" s="1"/>
  <c r="G9" i="9"/>
  <c r="F9" i="9" s="1"/>
  <c r="F8" i="9" s="1"/>
  <c r="J51" i="9"/>
  <c r="I51" i="9" s="1"/>
  <c r="I52" i="9"/>
  <c r="L9" i="9"/>
  <c r="L8" i="9" s="1"/>
  <c r="M8" i="9"/>
  <c r="J9" i="9"/>
  <c r="G8" i="9" l="1"/>
  <c r="J8" i="9"/>
  <c r="I9" i="9"/>
  <c r="I8" i="9" s="1"/>
</calcChain>
</file>

<file path=xl/sharedStrings.xml><?xml version="1.0" encoding="utf-8"?>
<sst xmlns="http://schemas.openxmlformats.org/spreadsheetml/2006/main" count="1208" uniqueCount="208">
  <si>
    <t xml:space="preserve">         
</t>
  </si>
  <si>
    <t xml:space="preserve">
</t>
  </si>
  <si>
    <t xml:space="preserve">Перелік завдань і заходів цільової Програми розвитку міжнародної співпраці 
та сприяння формуванню позитивного інвестиційного іміджу 
Сумської міської територіальної громади на 2022-2024 роки
</t>
  </si>
  <si>
    <t>№ оперативної цілі</t>
  </si>
  <si>
    <r>
      <rPr>
        <b/>
        <sz val="10"/>
        <color theme="1"/>
        <rFont val="Times New Roman"/>
        <charset val="204"/>
      </rPr>
      <t>Назва завдання та заходу</t>
    </r>
    <r>
      <rPr>
        <sz val="10"/>
        <color theme="1"/>
        <rFont val="Times New Roman"/>
        <charset val="204"/>
      </rPr>
      <t xml:space="preserve"> </t>
    </r>
  </si>
  <si>
    <t>КПКВК</t>
  </si>
  <si>
    <t>Джерела фінансування</t>
  </si>
  <si>
    <t>Обсяги фінансування програми, тис. грн.</t>
  </si>
  <si>
    <r>
      <rPr>
        <b/>
        <u/>
        <sz val="10"/>
        <color theme="1"/>
        <rFont val="Times New Roman"/>
        <charset val="204"/>
      </rPr>
      <t xml:space="preserve">2022 </t>
    </r>
    <r>
      <rPr>
        <b/>
        <sz val="10"/>
        <color theme="1"/>
        <rFont val="Times New Roman"/>
        <charset val="204"/>
      </rPr>
      <t>рік (план)</t>
    </r>
  </si>
  <si>
    <r>
      <rPr>
        <b/>
        <u/>
        <sz val="10"/>
        <color theme="1"/>
        <rFont val="Times New Roman"/>
        <charset val="204"/>
      </rPr>
      <t>2023</t>
    </r>
    <r>
      <rPr>
        <b/>
        <sz val="10"/>
        <color theme="1"/>
        <rFont val="Times New Roman"/>
        <charset val="204"/>
      </rPr>
      <t xml:space="preserve"> рік (план)</t>
    </r>
  </si>
  <si>
    <r>
      <rPr>
        <b/>
        <u/>
        <sz val="10"/>
        <color theme="1"/>
        <rFont val="Times New Roman"/>
        <charset val="204"/>
      </rPr>
      <t>2024</t>
    </r>
    <r>
      <rPr>
        <b/>
        <sz val="10"/>
        <color theme="1"/>
        <rFont val="Times New Roman"/>
        <charset val="204"/>
      </rPr>
      <t xml:space="preserve"> рік (план)</t>
    </r>
  </si>
  <si>
    <t>Усього</t>
  </si>
  <si>
    <t>заг. фонд</t>
  </si>
  <si>
    <t>спец. фонд</t>
  </si>
  <si>
    <t>Мета програми: розвиток міжнародної співпраці з містами-партнерами, дружніми містами, міжнародними організаціями та донорськими установами, дипломатичними та консульськими установами іноземних держав в Україні, іншими закордонними суб'єктами, сприяння формуванню іміджу міста Суми як інвестиційно привабливого, забезпечення реалізації в Сумській міській територіальній громаді державної політики у сфері міжнародної співпраці та інвестиційної діяльності, зокрема на основі місцевого інвестування.</t>
  </si>
  <si>
    <t xml:space="preserve">Всього на виконання програми, у т.ч. </t>
  </si>
  <si>
    <t>-</t>
  </si>
  <si>
    <t>0217693</t>
  </si>
  <si>
    <t>Бюджет ТГ</t>
  </si>
  <si>
    <t xml:space="preserve">Державний бюджет </t>
  </si>
  <si>
    <t>Інші джерела (зазначити)</t>
  </si>
  <si>
    <t>Підпрограма 1. Сприяння  формуванню іміджу міста Суми як інвестиційно привабливого                                                                                                                       
Мета: сприяння формуванню іміджу міста Суми, як інвестиційно привабливого, підвищення рівня поінформованості міжнародної спільноти про економічний та інвестиційний потенціал Сумської міської ТГ</t>
  </si>
  <si>
    <t>Усього по підпрограмі 1,
 в т.ч.</t>
  </si>
  <si>
    <t>у т.ч. по заходах</t>
  </si>
  <si>
    <t>Підпрограма 2. Розвиток міжнародної співпраці Сумської міської територіальної громади                                                                                                                            
Мета: сприяння встановленню партнерських зв’язків між Сумською міською ТГ та містами зарубіжних країн, розвитку співпраці з містами-партнерами, дружніми містами, міжнародними організаціями та донорськими установами, дипломатичними представництвами України за кордоном, дипломатичними та консульськими установами іноземних держав в Україні, іншими закордонними суб'єктами</t>
  </si>
  <si>
    <t>Усього по підпрограмі 2,
 в т.ч.</t>
  </si>
  <si>
    <t xml:space="preserve">*зазначається у випадку якщо відповідальний виконавець програми не є головним розпорядником бюджетних коштів                                                                           
** зазначається у разі поділу програми на підпрограми
</t>
  </si>
  <si>
    <t xml:space="preserve">
Виконавець: Світлана ЛИПОВА__________
</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</si>
  <si>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</si>
  <si>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</si>
  <si>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</si>
  <si>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</si>
  <si>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Планові ‌значення‌ ‌показників‌ ‌за‌ ‌роками‌ ‌виконання</t>
  </si>
  <si>
    <t>2022 рік</t>
  </si>
  <si>
    <t>2023 рік</t>
  </si>
  <si>
    <t>2024 рік</t>
  </si>
  <si>
    <t>Продукту</t>
  </si>
  <si>
    <t>од.</t>
  </si>
  <si>
    <t>2/2</t>
  </si>
  <si>
    <t>Витрат</t>
  </si>
  <si>
    <t>Обсяг видатків на оновлення кредитного рейтингу та рейтингу інвестиційної привабливості</t>
  </si>
  <si>
    <t xml:space="preserve"> тис. грн.</t>
  </si>
  <si>
    <t>Обсяг видатків на створення (виготовлення) та/або оновлення відеопрезентації про місто Суми (відеоролик про науковий, економічний, інвестиційний  потенціал міста Суми)</t>
  </si>
  <si>
    <t>Обсяг видатків на поширення інформаційних матеріалів про економічний та інвестиційний потенціал міста Суми (трансляція відео, публікації в ЗМІ, розміщення інформації на веб-ресурсах, розповсюдження інформації під час ярмарок, виставок та інших представницьких заходів)</t>
  </si>
  <si>
    <t>Кількість рішень про оновлення кредитного рейтингу / рейтингу інвестиційної привабливості</t>
  </si>
  <si>
    <t>Кількість створених (виготовлених) та/або оновлених відеопрезентацій про місто Суми</t>
  </si>
  <si>
    <t>Кількість форумів, виставок, інвестиційних заходів, в яких взято участь</t>
  </si>
  <si>
    <t>Ефективності</t>
  </si>
  <si>
    <t>грн.</t>
  </si>
  <si>
    <t>Середня вартість одного комплекту «Інвестиційний паспорт міста Суми»</t>
  </si>
  <si>
    <t>Середня вартість одиниці створеної (виготовленої) та/або оновленої відеопрезентації</t>
  </si>
  <si>
    <t>Якості</t>
  </si>
  <si>
    <t>Обсяг видатків на розробку та виготовлення демонстраційних матеріалів  для презентації муніципальних інвестиційних проектів</t>
  </si>
  <si>
    <t>Завдання 2.1. Участь у міжнародних конференціях, семінарах, тренінгах, проектах, форумах, ярмарках, виставках, інших заходах з питань налагодження співпраці, участі в міжнародних проєктах та програмах тощо</t>
  </si>
  <si>
    <t>Середній розмір одного організаційного внеску</t>
  </si>
  <si>
    <t>Обсяг видатків на залучення іноземних експертів за програмами SES, SKEW-CIM</t>
  </si>
  <si>
    <t>Обсяг видатків на проведення робочих зустрічей з обміну досвідом</t>
  </si>
  <si>
    <t>Обсяг видатків на забезпечення навчальних візитів з обміну досвідом (депутати Сумської міської ради та члени Виконавчого комітету Сумської міської ради, що не є посадовими особами виконавчих органів Сумської міської ради)</t>
  </si>
  <si>
    <t>Кількість залучених іноземних експертів за програмами SES, SKEW-CIM</t>
  </si>
  <si>
    <t>осіб</t>
  </si>
  <si>
    <t>Кількість здійснених навчальних візитів з обміну досвідом</t>
  </si>
  <si>
    <t>Середні видатки на залучення одного іноземного експерта за програмами SES, SKEW-CIM</t>
  </si>
  <si>
    <t>Середні видатки на проведення однієї робочої зустрічі</t>
  </si>
  <si>
    <t>Середні видатки на забезпечення одного навчального візиту з обміну досвідом</t>
  </si>
  <si>
    <t>Обсяг видатків на відрядження офіційних делегацій від Сумської міської ТГ до міст зарубіжних країн з метою встановлення нових партнерських/дружніх відносин</t>
  </si>
  <si>
    <t>Обсяг видатків на організацію офіційних прийомів  іноземних делегацій із міст зарубіжних країн, що прибувають до Сумської міської ради з метою встановлення та підтримки партнерських/дружніх відносин</t>
  </si>
  <si>
    <t>Обсяг видатків на відрядження делегацій від Сумської міської ТГ до міст-партнерів (депутати Сумської міської ради, члени Виконавчого комітету, працівники виконавчих органів Сумської міської ради, представники установ, організацій міста Суми на запрошення приймаючої сторони)</t>
  </si>
  <si>
    <t>Кількість делегацій від Сумської міської ТГ до міст зарубіжних країн з метою встановлення нових партнерських/дружніх відносин</t>
  </si>
  <si>
    <t>Кількість іноземних делегацій із міст зарубіжних країн, що прибувають до Сумської міської ради з метою встановлення та підтримки партнерських/дружніх відносин</t>
  </si>
  <si>
    <t>Кількість делегацій від Сумської міської ТГ, відряджених до міст-партнерів, од.</t>
  </si>
  <si>
    <t>Середні видатки на відрядження однієї офіційної делегації від Сумської міської ТГ до міст зарубіжних країн з метою встановлення нових партнерських/дружніх відносин</t>
  </si>
  <si>
    <t>Середні видатки на прийом однієї іноземної делегації</t>
  </si>
  <si>
    <t>Середні видатки на відрядження однієї делегації до міст-партнерів</t>
  </si>
  <si>
    <t>Обсяг видатків на організацію перебування іноземних офіційних делегацій з нагоди Дня Європи</t>
  </si>
  <si>
    <t>Обсяг видатків на організацію перебування іноземних офіційних делегацій з нагоди Дня міста Суми</t>
  </si>
  <si>
    <t>Кількість офіційних іноземних делегацій, що відвідають Сумську міську ТГ з нагоди Дня Європи</t>
  </si>
  <si>
    <t>Кількість офіційних іноземних делегацій, що відвідають Сумську міську ТГ з нагоди Дня міста Суми</t>
  </si>
  <si>
    <t>Середні видатки на організацію прийому та перебування однієї іноземної офіційної делегації, що братиме участь в урочистих заходах з нагоди святкування Дня Європи</t>
  </si>
  <si>
    <t>Середні видатки  на організацію прийому та перебування однієї іноземної офіційної делегації, що братиме участь в урочистих заходах з нагоди святкування Дня міста Суми</t>
  </si>
  <si>
    <t>Обсяг видатків на організацію офіційних прийомів представників  міжнародних організацій та донорських установ, дипломатичних та консульських установ іноземних держав в Україні, інших закордонних суб'єктів, тощо, що прибувають до Сумської міської ради в рамках офіційних візитів</t>
  </si>
  <si>
    <t>Обсяг видатків на супровід та доставку гуманітарних вантажів/гуманітарної допомоги до міста Суми</t>
  </si>
  <si>
    <t>Кількість випадків супроводу, доставлених гуманітарних вантажів/гуманітарної допомоги</t>
  </si>
  <si>
    <t>Середні видатки на 1 відрядження представників від Сумської міської ТГ</t>
  </si>
  <si>
    <t>Середні видатки на супровід та доставку 1 гуманітарного вантажу/гуманітарної допомоги</t>
  </si>
  <si>
    <t xml:space="preserve">*зазначається у випадку якщо відповідальний виконавець програми не є головним розпорядником бюджетних коштів;
**визначаються відповідно до індикаторів Стратегії або інших стратегічних та програмних документів, які, зокрема, визначають цілі та пріоритети державної політики у відповідній сфері діяльності;
*** зазначається у разі поділу програми на підпрограми     
</t>
  </si>
  <si>
    <t>Виконавець, ГРБК*</t>
  </si>
  <si>
    <t>Кількість розроблених та виготовлених демонстраційних матеріалів</t>
  </si>
  <si>
    <t>Середня вартість одиниці розробленого та виготовленого демонстраційного матеріалу</t>
  </si>
  <si>
    <t xml:space="preserve">Додаток 1 
до Програми розвитку міжнародної співпраці та сприяння формуванню позитивного інвестиційного іміджу 
Сумської міської територіальної громади на 2022-2024 роки 
</t>
  </si>
  <si>
    <t xml:space="preserve">Додаток 2
до Програми розвитку міжнародної співпраці та сприяння формуванню позитивного інвестиційного іміджу 
Сумської міської територіальної громади на 2022-2024 роки 
</t>
  </si>
  <si>
    <t>Поширення інформації про науковий, економічний, інвестиційний  потенціал міста Суми, усього</t>
  </si>
  <si>
    <t xml:space="preserve"> Оновлення іміджевого інформаційного комплекту «Інвестиційний паспорт міста Суми» (англійською та українською мовами)</t>
  </si>
  <si>
    <t xml:space="preserve"> Виготовлення інформаційних матеріалів про економічний та інвестиційний потенціал міста Суми</t>
  </si>
  <si>
    <t>Створення (виготовлення) та/або оновлення відеопрезентації про місто Суми (відеоролик про науковий, економічний, інвестиційний  потенціал міста Суми)</t>
  </si>
  <si>
    <t>Поширення інформаційних матеріалів про економічний та інвестиційний потенціал міста Суми (трансляція відео, публікації в ЗМІ, розміщення інформації на веб-ресурсах, розповсюдження інформації під час ярмарок, виставок та інших представницьких заходів)</t>
  </si>
  <si>
    <t>Розробка та виготовлення демонстраційних матеріалів  для презентації муніципальних інвестиційних проектів</t>
  </si>
  <si>
    <t>Здійснення заходів з обміну досвідом</t>
  </si>
  <si>
    <t>Проведення робочих зустрічей з обміну досвідом</t>
  </si>
  <si>
    <t>Залучення іноземних експертів за програмами SES, SKEW-CIM</t>
  </si>
  <si>
    <t>Забезпечення навчальних візитів з обміну досвідом (депутати Сумської міської ради та члени Виконавчого комітету Сумської міської ради, що не є посадовими особами виконавчих органів Сумської міської ради)</t>
  </si>
  <si>
    <t>Підтримка зв’язків з містами-партнерами та встановлення нових партнерських/дружніх відносин з містами зарубіжних країн</t>
  </si>
  <si>
    <t>Відрядження офіційних делегацій від Сумської міської ТГ до міст зарубіжних країн з метою встановлення нових партнерських/дружніх відносин</t>
  </si>
  <si>
    <t>Офіційний прийом іноземних делегацій із зарубіжних країн, що прибувають до Сумської міської ради з метою встановлення та підтримки партнерських/дружніх відносин</t>
  </si>
  <si>
    <t xml:space="preserve">Відрядження делегацій від Сумської міської ТГ до міст-партнерів (депутати Сумської міської ради, члени Виконавчого комітету, працівники виконавчих органів Сумської міської ради, представники установ, організацій міста Суми на запрошення приймаючої сторони) </t>
  </si>
  <si>
    <t>Забезпечення перебування іноземних офіційних делегацій під час проведення Сумською міською радою урочистих заходів</t>
  </si>
  <si>
    <t>Організація прийому та перебування іноземних офіційних делегацій з нагоди проведення Сумською міською радою урочистих заходів</t>
  </si>
  <si>
    <t>Організація прийому та перебування  представників дипломатичних та консульських установ іноземних держав в Україні, міжнародних організацій та донорських установ, інших закордонних суб'єктів, що прибувають до Сумської міської ради в рамках офіційних візитів; підтримка зв'язків з дипломатичними представництвами України за кордоном, тощо</t>
  </si>
  <si>
    <t>Відрядження представників від Сумської міської ТГ (депутати, члени Виконавчого комітету, працівники виконавчих органів Сумської міської ради, представники установ, організацій міста Суми) з метою встановлення нових та підтримки існуючих партнерських відносин, реалізації спільних проектів, оформлення, супроводу, організації та доставки гуманітарних вантажів/гуманітарної допомоги, тощо</t>
  </si>
  <si>
    <t>Забезпечення супроводу та доставки гуманітарного вантажу/гуманітарної допомоги до міста Суми</t>
  </si>
  <si>
    <t>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t>
  </si>
  <si>
    <t>рівень</t>
  </si>
  <si>
    <t>Динаміка кількості заходів, у яких взято участь</t>
  </si>
  <si>
    <t>%</t>
  </si>
  <si>
    <t>Динаміка кількості зарубіжних міст-партнерів та дружніх міст із зарубіжних країн</t>
  </si>
  <si>
    <t>Динаміка кількості заходів з обміну досвідом</t>
  </si>
  <si>
    <t>Кількість проведених робочих зустрічей з обміну досвідом</t>
  </si>
  <si>
    <t>Динаміка кількісті делегацій від Сумської міської ТГ до міст зарубіжних країн, у т.ч. до міст-партнерів та дружніх міст</t>
  </si>
  <si>
    <t>Динаміка кількості іноземних делегацій із міст зарубіжних країн, що прибувають до Сумської міської ради з метою встановлення та підтримки партнерських/дружніх відносин</t>
  </si>
  <si>
    <t>Динаміка кількості делегацій, які відвідають Сумську міську ТГ з нагоди проведення урочистих заходів</t>
  </si>
  <si>
    <t>Обсяг видатків на відрядження  представників від Сумської міської ТГ (депутати, члени Виконавчого комітету, працівники виконавчих органів Сумської міської ради, представники установ, організацій міста Суми) з метою встановлення нових та підтримки існуючих партнерських відносин, реалізації спільних проектів, оформлення, супроводу, організації та доставки гуманітарних вантажів/гуманітарної допомоги, тощо</t>
  </si>
  <si>
    <t>Кількість відряджень  з метою встановлення нових та підтримки існуючих партнерських відносин, реалізації спільних проектів, оформлення, супроводу, організації та доставки гуманітарних вантажів/гуманітарної допомоги</t>
  </si>
  <si>
    <t>Динаміка кількості гуманітарних вантажів</t>
  </si>
  <si>
    <t>Завдання 2.1. Участь у міжнародних конференціях, семінарах, тренінгах, проектах, форумах, ярмарках, виставках, інших заходах з питань налагодження співпраці, участі в міжнародних проєктах та програмах тощо.
Виконавчий комітет Сумської міської ради (відділ бухгалтерського обліку та звітності Сумської міської ради)
КПКВК 0217693</t>
  </si>
  <si>
    <t>Середні видатки на участь у міжнародних форумах, ярмарках та виставках, інших заходах з питань налагодження співпраці, участі в міжнародних проєктах та програмах однієї делегації</t>
  </si>
  <si>
    <t xml:space="preserve"> А.2 Громада приваблива та доступна для інвесторів,
 А.3 Відкрита громада
</t>
  </si>
  <si>
    <t>А.2 Громада приваблива та доступна для інвесторів</t>
  </si>
  <si>
    <t>Завдання 1.1, усього</t>
  </si>
  <si>
    <t xml:space="preserve"> А.2 Громада приваблива та доступна для інвесторів</t>
  </si>
  <si>
    <t>Захід 1.1.1, усього</t>
  </si>
  <si>
    <t>Оновлення кредитного рейтингу та рейтингу інвестиційної привабливості СМТГ</t>
  </si>
  <si>
    <t>Захід 1.1.2, усього</t>
  </si>
  <si>
    <t>Захід 1.1.3, усього</t>
  </si>
  <si>
    <t>Захід 1.1.4, усього</t>
  </si>
  <si>
    <t>Захід 1.1.5, усього</t>
  </si>
  <si>
    <t>Захід 1.1.6, усього</t>
  </si>
  <si>
    <t>Завдання 1.2, усього</t>
  </si>
  <si>
    <t>А.3 Відкрита громада</t>
  </si>
  <si>
    <t>Завдання 2.1, усього</t>
  </si>
  <si>
    <t>Захід 2.1.1, усього</t>
  </si>
  <si>
    <r>
      <t>Захід 2.1.2</t>
    </r>
    <r>
      <rPr>
        <sz val="10"/>
        <color theme="1"/>
        <rFont val="Times New Roman"/>
        <charset val="204"/>
      </rPr>
      <t>, усього</t>
    </r>
  </si>
  <si>
    <t>Забезпечення участі делегацій від Сумської міської ТГ у міжнародних конференціях, семінарах, тренінгах, форумах, ярмарках, виставках,  інших заходах з питань налагодження співпраці  тощо</t>
  </si>
  <si>
    <t>Участь у міжнародних конференціях, семінарах, тренінгах, форумах, ярмарках, виставках, інших заходах з питань налагодження співпраці  тощо</t>
  </si>
  <si>
    <t xml:space="preserve"> Сплата організаційних внесків для участі у конференціях, семінарах, тренінгах, форумах, ярмарках, виставках,  інших заходах з питань налагодження співпраці тощо</t>
  </si>
  <si>
    <t>Завдання 2.2, усього</t>
  </si>
  <si>
    <t>Захід 2.2.1, усього</t>
  </si>
  <si>
    <t>Захід 2.2.2, усього</t>
  </si>
  <si>
    <t>Захід 2.2.3, усього</t>
  </si>
  <si>
    <t>Завдання 2.3, усього</t>
  </si>
  <si>
    <t>Захід 2.3.1, усього</t>
  </si>
  <si>
    <t>Захід 2.3.2, усього</t>
  </si>
  <si>
    <t>Захід 2.3.3, усього</t>
  </si>
  <si>
    <t>Завдання 2.4, усього</t>
  </si>
  <si>
    <t>Захід 2.4.1, усього</t>
  </si>
  <si>
    <t>Завдання 2.5, усього</t>
  </si>
  <si>
    <t>Захід 2.5.1, усього</t>
  </si>
  <si>
    <t>Завдання 2.6, усього</t>
  </si>
  <si>
    <t>Захід 2.6.1, усього</t>
  </si>
  <si>
    <t>Завдання 2.6.2, усього</t>
  </si>
  <si>
    <t xml:space="preserve"> Забезпечення участі у форумах, виставках, інвестиційних заходах  (придбання та/або оренда засобів матеріально-технічного забезпечення, оплата послуг з перекладу  тощо)</t>
  </si>
  <si>
    <t>Співпраця з  дипломатичними та консульськими установами іноземних держав в Україні,   дипломатичними представництвами України за кордоном, міжнародними організаціями та донорськими установами, іншими закордонними суб'єктами тощо</t>
  </si>
  <si>
    <t>Встановлення нових, підтримка існуючих зв’язків та продовження співпраці з іноземними неприбутковими/ некомерційними організаціями, містами-партнерами, муніципалітетами, представництвами та консульствами зарубіжних країн, іншими закордонними суб'єктами з гуманітарних питань, питань підтримки, відновлення та розбудови Сумської міської ТГ тощо</t>
  </si>
  <si>
    <t>Завдання 2.7, усього</t>
  </si>
  <si>
    <t>Виготовлення та придбання іміджевої продукції для презентації міста (з національною символікою, з символікою міста)</t>
  </si>
  <si>
    <t>Кількість іміджевої продукції з національною символіковою, символікою м. Суми, яку планується виготовити та придбати</t>
  </si>
  <si>
    <t>Середні витрати на виготовлення та придбання одиниці іміджевої продукції для презентації міста  (з національною символікою, з символікою міста)</t>
  </si>
  <si>
    <t xml:space="preserve"> Обсяг видатків на виготовлення та придбання іміджевої продукції для презентації міста (з національною символікою, з символікою міста)</t>
  </si>
  <si>
    <t>Обсяг видатків на оновлення/виготовлення іміджевого інформаційного комплекту «Інвестиційний паспорт міста Суми» (англійською та українською мовами)</t>
  </si>
  <si>
    <t>Обсяг видатків на виготовлення інформаційних матеріалів про економічний та інвестиційний потенціал міста Суми</t>
  </si>
  <si>
    <t>Завдання 1.1. Поширення інформації про науковий, економічний, інвестиційний  потенціал міста Суми.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</si>
  <si>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 xml:space="preserve"> Завдання 1.2. Розробка та виготовлення демонстраційних матеріалів  для презентації муніципальних інвестиційних проектів.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</si>
  <si>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Завдання 2.2. Здійснення заходів з обміну досвідом.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</si>
  <si>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Завдання 2.3. Заходи, пов’язані з підтримкою зв’язків з містами-партнерами та встановлення нових партнерських/дружніх відносин з містами зарубіжних країн.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</si>
  <si>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Завдання 2.4. Забезпечення перебування іноземних офіційних делегацій під час проведення Сумською міською радою урочистих заходів.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</si>
  <si>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Завдання 2.5. Співпраця з  дипломатичними та консульськими установами іноземних держав в Україні,   дипломатичними представництвами України за кордоном, міжнародними організаціями та донорськими установами, іншими закордонними суб'єктами, тощо.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</si>
  <si>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Завдання 2.6. Встановлення нових, підтримка існуючих зв’язків та продовження співпраці з іноземними неприбутковими/ некомерційними організаціями, містами-партнерами, муніципалітетами, представництвами та консульствами зарубіжних країн, іншими закордонними суб'єктами з гуманітарних питань, питань підтримки, відновлення та розбудови Сумської міської ТГ, тощо.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</si>
  <si>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Завдання 2.7. Виготовлення та придбання іміджевої продукції для презентації міста (з національною символікою, з символікою міста).
Департамент фінансів, економіки та інвестицій Сумської міської ради,
Виконавчий комітет Сумської міської ради (відділ бухгалтерського обліку та звітності Сумської міської ради)
КПКВК 0217693</t>
  </si>
  <si>
    <t>Обсяг видатків на забезпечення участі у форумах, виставках, інвестиційних заходах  (придбання та/або оренда засобів матеріально-технічного забезпечення, оплата послуг перекладу тощо)</t>
  </si>
  <si>
    <t>Кількість виготовлених комплектів Інвестиційного паспорту міста Суми</t>
  </si>
  <si>
    <t>Кількість виготовлених інформаційних матеріалів про економічний та інвестиційний потенціал міста Суми</t>
  </si>
  <si>
    <t>Кількість заходів з поширення інформаційних матеріалів про економічний та інвестиційний потенціал міста Суми</t>
  </si>
  <si>
    <t>Середні витрати на оновлення кредитного рейтингу та рейтингу інвестиційної привабливості СМТГ</t>
  </si>
  <si>
    <t>Середня вартість одиниці виготовлених інформаційних матеріалів про економічний та  інвестиційний потенціал міста Суми</t>
  </si>
  <si>
    <t>Середні видатки на один захід з поширення інформаційних матеріалів про економічний та  інвестиційний потенціал міста Суми</t>
  </si>
  <si>
    <t>Середні витрати на участь у форумах, виставках, інвестиційних заходах(придбання та/або оренди засобів матеріально-технічного забезпечення, оплата послуг з перекладу тощо)</t>
  </si>
  <si>
    <t>Динаміка кількості розроблених та виготовлених демонстраційних матеріалів</t>
  </si>
  <si>
    <t>Кількість зарубіжних міст-партнерів та дружніх міст із зарубіжних країн</t>
  </si>
  <si>
    <t>Обсяг видатків на сплату організаційних внесків для участі у конференціях, семінарах, форумах, ярмарках, виставках, інших заходах з питань налагодження співпраці тощо</t>
  </si>
  <si>
    <t>Обсяг видатків на забезпечення участі делегацій від Сумської міської ТГ у міжнародних конференціях, семінарах, тренінгах, форумах, ярмарках, виставках, інших заходах з питань налагодження співпраці тощо</t>
  </si>
  <si>
    <t>Кількість сплачених організаційних внесків для участі у конференціях, семінарах, форумах, ярмарках, виставках, інших заходах з питань налагодження співпраці тощо</t>
  </si>
  <si>
    <t>Кількість міжнародних конференцій, семінарів, тренінгів, форумів, ярмарок та виставок, інших заходів з питань налагодження співпраці, в яких взято участь делегаціями від Сумської міської ТГ</t>
  </si>
  <si>
    <t>Динаміка кількості міжнародних заходів, у яких взято участь делегаціями від Сумської міської ТГ</t>
  </si>
  <si>
    <t>Кількість офіційних прийомів представників  міжнародних організацій та донорських установ, дипломатичних та консульських установ іноземних держав в Україні, інших закордонних суб'єктів тощо, що прибувають до Сумської міської ради в рамках офіційних візитів та робочих зустрічей</t>
  </si>
  <si>
    <t>Середні видатки на організацію одного офіційного прийому представників  міжнародних організацій та донорських установ, дипломатичних та консульських установ іноземних держав в Україні, інших закордонних суб'єктів, тощо, що прибувають до Сумської міської ради в рамках офіційних візитів та робочих зустрічей</t>
  </si>
  <si>
    <t>Динаміка кількості прийомів представників  міжнародних організацій та донорських установ, дипломатичних та консульських установ іноземних держав в Україні, інших закордонних суб'єктів, тощо, що прибувають до Сумської міської ради в рамках офіційних візитів та робочих зустрічей</t>
  </si>
  <si>
    <t>Збереження рівня кредитного рейтингу Сумської міської територіальної громади</t>
  </si>
  <si>
    <t>uaА-</t>
  </si>
  <si>
    <t>invА–</t>
  </si>
  <si>
    <t>Динаміка кількості іміджевої продукції</t>
  </si>
  <si>
    <r>
      <t xml:space="preserve">Результативні показники/індикатори  Програми   розвитку  міжнародної   співпраці та сприяння формуванню позитивного інвестиційного іміджу Сумської міської територіальної громади на 2022-2024 роки 
</t>
    </r>
    <r>
      <rPr>
        <sz val="14"/>
        <color theme="1"/>
        <rFont val="Times New Roman"/>
        <charset val="204"/>
      </rPr>
      <t xml:space="preserve">
</t>
    </r>
  </si>
  <si>
    <t>Збереження рівня рейтингу інвестиційної привабливості Сумської міської територіальної громади</t>
  </si>
  <si>
    <t xml:space="preserve"> А.2 Громада приваблива та доступна для інвесторів,
 А.3 Відкрита громада</t>
  </si>
  <si>
    <t xml:space="preserve"> А.2 Громада приваблива та доступна для інвесторів
Сприяння  формуванню іміджу міста Суми як інвестиційно привабливого</t>
  </si>
  <si>
    <t xml:space="preserve"> А.3 Відкрита громада
Розвиток міжнародної співпраці Сумської міської територіальної громади</t>
  </si>
  <si>
    <t>Кількість інформаційних матеріалів</t>
  </si>
  <si>
    <t>Динаміка кількісті інформаційних матеріалів</t>
  </si>
  <si>
    <t>Динаміка кількості заходів</t>
  </si>
  <si>
    <t>Кількість заходів з підтримки та встановлення зв'язків з між Сумською міською ТГ та містами зарубіжних країн, містами-партнерами, дружніми містами, міжнародними організаціями та донорськими установами, дипломатичними представництвами України за кордоном, дипломатичними та консульськими установами іноземних держав в Україні, іншими закордонними суб'єктами тощо</t>
  </si>
  <si>
    <t>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</si>
</sst>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 "/>
    <numFmt numFmtId="166" formatCode="#,##0.0"/>
    <numFmt numFmtId="167" formatCode="0_ "/>
  </numFmts>
  <fonts count="20">
    <font>
      <sz val="11"/>
      <color theme="1"/>
      <name val="Calibri"/>
      <charset val="134"/>
      <scheme val="minor"/>
    </font>
    <font>
      <sz val="12"/>
      <color theme="1"/>
      <name val="Times New Roman"/>
      <charset val="204"/>
    </font>
    <font>
      <b/>
      <sz val="14"/>
      <color theme="1"/>
      <name val="Times New Roman"/>
      <charset val="204"/>
    </font>
    <font>
      <b/>
      <sz val="10"/>
      <color theme="1"/>
      <name val="Times New Roman"/>
      <charset val="204"/>
    </font>
    <font>
      <i/>
      <sz val="10"/>
      <color theme="1"/>
      <name val="Times New Roman"/>
      <charset val="204"/>
    </font>
    <font>
      <sz val="10"/>
      <color theme="1"/>
      <name val="Times New Roman"/>
      <charset val="204"/>
    </font>
    <font>
      <sz val="10"/>
      <color theme="1"/>
      <name val="Times New Roman"/>
      <charset val="204"/>
    </font>
    <font>
      <sz val="14"/>
      <color theme="1"/>
      <name val="Times New Roman"/>
      <charset val="204"/>
    </font>
    <font>
      <b/>
      <sz val="9"/>
      <color theme="1"/>
      <name val="Times New Roman"/>
      <charset val="204"/>
    </font>
    <font>
      <b/>
      <sz val="11"/>
      <color theme="1"/>
      <name val="Calibri"/>
      <charset val="134"/>
      <scheme val="minor"/>
    </font>
    <font>
      <b/>
      <u/>
      <sz val="10"/>
      <color theme="1"/>
      <name val="Times New Roman"/>
      <charset val="204"/>
    </font>
    <font>
      <sz val="10"/>
      <color theme="1"/>
      <name val="Times New Roman"/>
      <family val="1"/>
      <charset val="204"/>
    </font>
    <font>
      <b/>
      <sz val="10"/>
      <name val="Times New Roman"/>
      <family val="1"/>
      <charset val="204"/>
    </font>
    <font>
      <sz val="11"/>
      <name val="Calibri"/>
      <family val="2"/>
      <charset val="204"/>
      <scheme val="minor"/>
    </font>
    <font>
      <b/>
      <sz val="10"/>
      <color theme="1"/>
      <name val="Times New Roman"/>
      <family val="1"/>
      <charset val="204"/>
    </font>
    <font>
      <sz val="10"/>
      <name val="Times New Roman"/>
      <family val="1"/>
      <charset val="204"/>
    </font>
    <font>
      <b/>
      <i/>
      <sz val="10"/>
      <color theme="1"/>
      <name val="Times New Roman"/>
      <family val="1"/>
      <charset val="204"/>
    </font>
    <font>
      <b/>
      <sz val="10"/>
      <color theme="1"/>
      <name val="Calibri"/>
      <family val="2"/>
      <charset val="204"/>
      <scheme val="minor"/>
    </font>
    <font>
      <sz val="10"/>
      <color theme="1"/>
      <name val="Calibri"/>
      <family val="2"/>
      <charset val="204"/>
      <scheme val="minor"/>
    </font>
    <font>
      <b/>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bgColor indexed="64"/>
      </patternFill>
    </fill>
  </fills>
  <borders count="3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top/>
      <bottom style="thin">
        <color auto="1"/>
      </bottom>
      <diagonal/>
    </border>
    <border>
      <left style="thin">
        <color auto="1"/>
      </left>
      <right style="medium">
        <color auto="1"/>
      </right>
      <top/>
      <bottom style="medium">
        <color auto="1"/>
      </bottom>
      <diagonal/>
    </border>
    <border>
      <left style="thin">
        <color auto="1"/>
      </left>
      <right/>
      <top style="medium">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77">
    <xf numFmtId="0" fontId="0" fillId="0" borderId="0" xfId="0"/>
    <xf numFmtId="0" fontId="0" fillId="0" borderId="0" xfId="0" applyAlignment="1">
      <alignment horizontal="center" vertical="top" wrapText="1"/>
    </xf>
    <xf numFmtId="0" fontId="3" fillId="0" borderId="13" xfId="0" applyFont="1" applyBorder="1" applyAlignment="1">
      <alignment horizontal="center" vertical="center" wrapText="1"/>
    </xf>
    <xf numFmtId="164" fontId="5"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3" xfId="0"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horizontal="center" vertical="center" wrapText="1"/>
    </xf>
    <xf numFmtId="0" fontId="5" fillId="2" borderId="20" xfId="0" applyFont="1" applyFill="1" applyBorder="1" applyAlignment="1">
      <alignment vertical="center" wrapText="1"/>
    </xf>
    <xf numFmtId="0" fontId="0" fillId="2" borderId="0" xfId="0" applyFill="1"/>
    <xf numFmtId="0" fontId="0" fillId="0" borderId="0" xfId="0" applyBorder="1"/>
    <xf numFmtId="4" fontId="5" fillId="3" borderId="7" xfId="0" applyNumberFormat="1" applyFont="1" applyFill="1" applyBorder="1" applyAlignment="1">
      <alignment horizontal="center" vertical="center" wrapText="1"/>
    </xf>
    <xf numFmtId="4" fontId="5" fillId="3" borderId="23" xfId="0" applyNumberFormat="1" applyFont="1" applyFill="1" applyBorder="1" applyAlignment="1">
      <alignment horizontal="center" vertical="center" wrapText="1"/>
    </xf>
    <xf numFmtId="0" fontId="5" fillId="0" borderId="7" xfId="0" applyFont="1" applyBorder="1" applyAlignment="1">
      <alignment vertical="center" wrapText="1"/>
    </xf>
    <xf numFmtId="0" fontId="11" fillId="0" borderId="7" xfId="0" applyFont="1" applyBorder="1" applyAlignment="1">
      <alignment vertical="center" wrapText="1"/>
    </xf>
    <xf numFmtId="0" fontId="11" fillId="0" borderId="21" xfId="0" applyFont="1" applyBorder="1" applyAlignment="1">
      <alignment vertical="center" wrapText="1"/>
    </xf>
    <xf numFmtId="0" fontId="11" fillId="0" borderId="7" xfId="0" applyFont="1" applyBorder="1" applyAlignment="1">
      <alignment horizontal="center" vertical="center" wrapText="1"/>
    </xf>
    <xf numFmtId="0" fontId="11" fillId="3" borderId="7" xfId="0" applyFont="1" applyFill="1" applyBorder="1" applyAlignment="1">
      <alignment vertical="center" wrapText="1"/>
    </xf>
    <xf numFmtId="0" fontId="15" fillId="0" borderId="7" xfId="0" applyFont="1" applyBorder="1" applyAlignment="1">
      <alignment vertical="center" wrapText="1"/>
    </xf>
    <xf numFmtId="0" fontId="5" fillId="3"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5" fillId="3" borderId="7" xfId="0" applyFont="1" applyFill="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1" fillId="0" borderId="1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3" borderId="7" xfId="0" applyFont="1" applyFill="1" applyBorder="1" applyAlignment="1">
      <alignment horizontal="justify"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0" fillId="0" borderId="0" xfId="0" applyFill="1"/>
    <xf numFmtId="0" fontId="1" fillId="0" borderId="0" xfId="0" applyFont="1" applyFill="1" applyAlignment="1">
      <alignment horizontal="center" vertical="top" wrapText="1"/>
    </xf>
    <xf numFmtId="0" fontId="0" fillId="0" borderId="0" xfId="0" applyFill="1" applyAlignment="1">
      <alignment horizontal="center" vertical="top" wrapText="1"/>
    </xf>
    <xf numFmtId="0" fontId="3"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4" fillId="0" borderId="28" xfId="0" applyFont="1" applyFill="1" applyBorder="1" applyAlignment="1">
      <alignment horizontal="center" vertical="center" wrapText="1"/>
    </xf>
    <xf numFmtId="0" fontId="3" fillId="0" borderId="7" xfId="0" applyFont="1" applyFill="1" applyBorder="1" applyAlignment="1">
      <alignment vertical="center" wrapText="1"/>
    </xf>
    <xf numFmtId="0" fontId="5" fillId="0" borderId="7" xfId="0" applyFont="1" applyFill="1" applyBorder="1" applyAlignment="1">
      <alignment vertical="center" wrapText="1"/>
    </xf>
    <xf numFmtId="166" fontId="14" fillId="0" borderId="7" xfId="0" applyNumberFormat="1" applyFont="1" applyFill="1" applyBorder="1" applyAlignment="1">
      <alignment horizontal="right" vertical="center" wrapText="1"/>
    </xf>
    <xf numFmtId="0" fontId="18" fillId="0" borderId="7" xfId="0" applyFont="1" applyFill="1" applyBorder="1" applyAlignment="1">
      <alignment horizontal="right" vertical="center"/>
    </xf>
    <xf numFmtId="0" fontId="18" fillId="0" borderId="23" xfId="0" applyFont="1" applyFill="1" applyBorder="1" applyAlignment="1">
      <alignment horizontal="right" vertical="center"/>
    </xf>
    <xf numFmtId="0" fontId="5" fillId="0" borderId="7" xfId="0" applyFont="1" applyFill="1" applyBorder="1" applyAlignment="1">
      <alignment vertical="center" wrapText="1"/>
    </xf>
    <xf numFmtId="0" fontId="15"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14" fillId="0" borderId="7" xfId="0" applyFont="1" applyFill="1" applyBorder="1" applyAlignment="1">
      <alignment horizontal="right" vertical="center"/>
    </xf>
    <xf numFmtId="0" fontId="14" fillId="0" borderId="23" xfId="0" applyFont="1" applyFill="1" applyBorder="1" applyAlignment="1">
      <alignment horizontal="right" vertical="center"/>
    </xf>
    <xf numFmtId="0" fontId="5" fillId="0" borderId="7" xfId="0" applyFont="1" applyFill="1" applyBorder="1" applyAlignment="1">
      <alignment horizontal="justify" vertical="center" wrapText="1"/>
    </xf>
    <xf numFmtId="0" fontId="14" fillId="0" borderId="7"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5" fillId="0" borderId="12" xfId="0" applyFont="1" applyFill="1" applyBorder="1" applyAlignment="1">
      <alignment horizontal="left" vertical="top" wrapText="1"/>
    </xf>
    <xf numFmtId="0" fontId="14" fillId="0" borderId="12" xfId="0" applyFont="1" applyFill="1" applyBorder="1" applyAlignment="1">
      <alignment horizontal="right" vertical="center" wrapText="1"/>
    </xf>
    <xf numFmtId="0" fontId="11" fillId="0" borderId="12" xfId="0" applyFont="1" applyFill="1" applyBorder="1" applyAlignment="1">
      <alignment horizontal="right" vertical="center" wrapText="1"/>
    </xf>
    <xf numFmtId="0" fontId="18" fillId="0" borderId="12" xfId="0" applyFont="1" applyFill="1" applyBorder="1" applyAlignment="1">
      <alignment horizontal="right" vertical="center"/>
    </xf>
    <xf numFmtId="0" fontId="18" fillId="0" borderId="13" xfId="0" applyFont="1" applyFill="1" applyBorder="1" applyAlignment="1">
      <alignment horizontal="right" vertical="center"/>
    </xf>
    <xf numFmtId="0" fontId="5" fillId="0" borderId="14" xfId="0" applyFont="1" applyFill="1" applyBorder="1" applyAlignment="1">
      <alignment horizontal="distributed" vertical="center" wrapText="1"/>
    </xf>
    <xf numFmtId="0" fontId="0" fillId="0" borderId="21" xfId="0" applyFill="1" applyBorder="1" applyAlignment="1">
      <alignment horizontal="center"/>
    </xf>
    <xf numFmtId="165" fontId="14" fillId="0" borderId="21" xfId="0" applyNumberFormat="1" applyFont="1" applyFill="1" applyBorder="1" applyAlignment="1">
      <alignment horizontal="right" vertical="center"/>
    </xf>
    <xf numFmtId="165" fontId="18" fillId="0" borderId="21" xfId="0" applyNumberFormat="1" applyFont="1" applyFill="1" applyBorder="1" applyAlignment="1">
      <alignment horizontal="right" vertical="center"/>
    </xf>
    <xf numFmtId="165" fontId="18" fillId="0" borderId="22" xfId="0" applyNumberFormat="1" applyFont="1" applyFill="1" applyBorder="1" applyAlignment="1">
      <alignment horizontal="right" vertical="center"/>
    </xf>
    <xf numFmtId="165" fontId="11" fillId="0" borderId="7" xfId="0" applyNumberFormat="1" applyFont="1" applyFill="1" applyBorder="1" applyAlignment="1">
      <alignment horizontal="right" vertical="center" wrapText="1"/>
    </xf>
    <xf numFmtId="165" fontId="18" fillId="0" borderId="7" xfId="0" applyNumberFormat="1" applyFont="1" applyFill="1" applyBorder="1" applyAlignment="1">
      <alignment horizontal="right" vertical="center"/>
    </xf>
    <xf numFmtId="165" fontId="11" fillId="0" borderId="7" xfId="0" applyNumberFormat="1" applyFont="1" applyFill="1" applyBorder="1" applyAlignment="1">
      <alignment horizontal="right" vertical="center"/>
    </xf>
    <xf numFmtId="165" fontId="18" fillId="0" borderId="23" xfId="0" applyNumberFormat="1" applyFont="1" applyFill="1" applyBorder="1" applyAlignment="1">
      <alignment horizontal="right" vertical="center"/>
    </xf>
    <xf numFmtId="0" fontId="5" fillId="0" borderId="7" xfId="0" applyFont="1" applyFill="1" applyBorder="1" applyAlignment="1">
      <alignment horizontal="left" vertical="top" wrapText="1"/>
    </xf>
    <xf numFmtId="0" fontId="14" fillId="0" borderId="7" xfId="0" applyFont="1" applyFill="1" applyBorder="1" applyAlignment="1">
      <alignment vertical="center" wrapText="1"/>
    </xf>
    <xf numFmtId="165" fontId="14" fillId="0" borderId="7"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wrapText="1"/>
    </xf>
    <xf numFmtId="165" fontId="14" fillId="0" borderId="7" xfId="0" applyNumberFormat="1" applyFont="1" applyFill="1" applyBorder="1" applyAlignment="1">
      <alignment horizontal="right" vertical="center"/>
    </xf>
    <xf numFmtId="0" fontId="11" fillId="0" borderId="7" xfId="0" applyFont="1" applyFill="1" applyBorder="1" applyAlignment="1">
      <alignment vertical="center" wrapText="1"/>
    </xf>
    <xf numFmtId="0" fontId="9" fillId="0" borderId="21" xfId="0" applyFont="1" applyFill="1" applyBorder="1" applyAlignment="1">
      <alignment horizontal="center"/>
    </xf>
    <xf numFmtId="166" fontId="14" fillId="0" borderId="21" xfId="0" applyNumberFormat="1" applyFont="1" applyFill="1" applyBorder="1" applyAlignment="1">
      <alignment horizontal="right" vertical="center"/>
    </xf>
    <xf numFmtId="166" fontId="17" fillId="0" borderId="21" xfId="0" applyNumberFormat="1" applyFont="1" applyFill="1" applyBorder="1" applyAlignment="1">
      <alignment horizontal="right" vertical="center"/>
    </xf>
    <xf numFmtId="166" fontId="17" fillId="0" borderId="22" xfId="0" applyNumberFormat="1" applyFont="1" applyFill="1" applyBorder="1" applyAlignment="1">
      <alignment horizontal="right" vertical="center"/>
    </xf>
    <xf numFmtId="166" fontId="14" fillId="0" borderId="7" xfId="0" applyNumberFormat="1" applyFont="1" applyFill="1" applyBorder="1" applyAlignment="1">
      <alignment horizontal="right" vertical="center"/>
    </xf>
    <xf numFmtId="166" fontId="18" fillId="0" borderId="7" xfId="0" applyNumberFormat="1" applyFont="1" applyFill="1" applyBorder="1" applyAlignment="1">
      <alignment horizontal="right" vertical="center"/>
    </xf>
    <xf numFmtId="166" fontId="18" fillId="0" borderId="23" xfId="0" applyNumberFormat="1" applyFont="1" applyFill="1" applyBorder="1" applyAlignment="1">
      <alignment horizontal="right" vertical="center"/>
    </xf>
    <xf numFmtId="0" fontId="9" fillId="0" borderId="7" xfId="0" applyFont="1" applyFill="1" applyBorder="1" applyAlignment="1">
      <alignment horizontal="center"/>
    </xf>
    <xf numFmtId="166" fontId="17" fillId="0" borderId="7" xfId="0" applyNumberFormat="1" applyFont="1" applyFill="1" applyBorder="1" applyAlignment="1">
      <alignment horizontal="right" vertical="center"/>
    </xf>
    <xf numFmtId="166" fontId="17" fillId="0" borderId="23" xfId="0" applyNumberFormat="1" applyFont="1" applyFill="1" applyBorder="1" applyAlignment="1">
      <alignment horizontal="right" vertical="center"/>
    </xf>
    <xf numFmtId="167" fontId="14" fillId="0" borderId="7" xfId="0" applyNumberFormat="1" applyFont="1" applyFill="1" applyBorder="1" applyAlignment="1">
      <alignment horizontal="right" vertical="center" wrapText="1"/>
    </xf>
    <xf numFmtId="167" fontId="18" fillId="0" borderId="7" xfId="0" applyNumberFormat="1" applyFont="1" applyFill="1" applyBorder="1" applyAlignment="1">
      <alignment horizontal="right" vertical="center"/>
    </xf>
    <xf numFmtId="167" fontId="14" fillId="0" borderId="7" xfId="0" applyNumberFormat="1" applyFont="1" applyFill="1" applyBorder="1" applyAlignment="1">
      <alignment horizontal="right" vertical="center"/>
    </xf>
    <xf numFmtId="0" fontId="12" fillId="0" borderId="7" xfId="0" applyFont="1" applyFill="1" applyBorder="1" applyAlignment="1">
      <alignment vertical="center" wrapText="1"/>
    </xf>
    <xf numFmtId="0" fontId="15" fillId="0" borderId="7" xfId="0" applyFont="1" applyFill="1" applyBorder="1" applyAlignment="1">
      <alignment vertical="center" wrapText="1"/>
    </xf>
    <xf numFmtId="0" fontId="5" fillId="0" borderId="18" xfId="0" applyFont="1" applyFill="1" applyBorder="1" applyAlignment="1">
      <alignment horizontal="left" vertical="top" wrapText="1"/>
    </xf>
    <xf numFmtId="0" fontId="14" fillId="0" borderId="18" xfId="0" applyFont="1" applyFill="1" applyBorder="1" applyAlignment="1">
      <alignment horizontal="right" vertical="center" wrapText="1"/>
    </xf>
    <xf numFmtId="0" fontId="11" fillId="0" borderId="18" xfId="0" applyFont="1" applyFill="1" applyBorder="1" applyAlignment="1">
      <alignment horizontal="right" vertical="center" wrapText="1"/>
    </xf>
    <xf numFmtId="0" fontId="18" fillId="0" borderId="18" xfId="0" applyFont="1" applyFill="1" applyBorder="1" applyAlignment="1">
      <alignment horizontal="right" vertical="center"/>
    </xf>
    <xf numFmtId="0" fontId="18" fillId="0" borderId="19" xfId="0" applyFont="1" applyFill="1" applyBorder="1" applyAlignment="1">
      <alignment horizontal="right" vertical="center"/>
    </xf>
    <xf numFmtId="0" fontId="0" fillId="0" borderId="0" xfId="0" applyFill="1" applyAlignment="1">
      <alignment horizontal="left" vertical="top"/>
    </xf>
    <xf numFmtId="0" fontId="15"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7" xfId="0" applyFont="1" applyFill="1" applyBorder="1" applyAlignment="1">
      <alignment vertical="center" wrapText="1"/>
    </xf>
    <xf numFmtId="0" fontId="11" fillId="0" borderId="24" xfId="0" applyFont="1" applyFill="1" applyBorder="1" applyAlignment="1">
      <alignment horizontal="left" vertical="center" wrapText="1"/>
    </xf>
    <xf numFmtId="0" fontId="5" fillId="3" borderId="7" xfId="0" applyFont="1" applyFill="1" applyBorder="1" applyAlignment="1">
      <alignment vertical="center" wrapText="1"/>
    </xf>
    <xf numFmtId="0" fontId="5" fillId="0" borderId="7" xfId="0" applyFont="1" applyFill="1" applyBorder="1" applyAlignment="1">
      <alignment horizontal="justify" vertical="center" wrapText="1"/>
    </xf>
    <xf numFmtId="0" fontId="5" fillId="0" borderId="7" xfId="0" applyFont="1" applyFill="1" applyBorder="1" applyAlignment="1">
      <alignment vertical="center" wrapText="1"/>
    </xf>
    <xf numFmtId="0" fontId="11" fillId="0" borderId="7" xfId="0" applyFont="1" applyFill="1" applyBorder="1" applyAlignment="1">
      <alignment vertical="center" wrapText="1"/>
    </xf>
    <xf numFmtId="0" fontId="15" fillId="0" borderId="7" xfId="0" applyFont="1" applyFill="1" applyBorder="1" applyAlignment="1">
      <alignment horizontal="justify" vertical="center" wrapText="1"/>
    </xf>
    <xf numFmtId="164" fontId="5" fillId="2" borderId="23" xfId="0" applyNumberFormat="1" applyFont="1" applyFill="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23"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15" fillId="2" borderId="2" xfId="0" applyFont="1" applyFill="1" applyBorder="1" applyAlignment="1">
      <alignment vertical="center" wrapText="1"/>
    </xf>
    <xf numFmtId="0" fontId="15" fillId="2" borderId="7" xfId="0" applyFont="1" applyFill="1" applyBorder="1" applyAlignment="1">
      <alignment vertical="top" wrapText="1"/>
    </xf>
    <xf numFmtId="0" fontId="15" fillId="2" borderId="7" xfId="0" applyFont="1" applyFill="1" applyBorder="1" applyAlignment="1">
      <alignment horizontal="justify" vertical="center"/>
    </xf>
    <xf numFmtId="164" fontId="5" fillId="3" borderId="23"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11" fillId="0" borderId="7" xfId="0" applyFont="1" applyFill="1" applyBorder="1" applyAlignment="1">
      <alignment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11" fillId="3" borderId="7"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11" fillId="3" borderId="1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1" xfId="0" applyFont="1" applyFill="1" applyBorder="1" applyAlignment="1">
      <alignment horizontal="justify" vertical="center" wrapText="1"/>
    </xf>
    <xf numFmtId="0" fontId="11" fillId="3" borderId="21" xfId="0"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1" fontId="11" fillId="3" borderId="2" xfId="0" applyNumberFormat="1" applyFont="1" applyFill="1" applyBorder="1" applyAlignment="1">
      <alignment horizontal="center" vertical="center" wrapText="1"/>
    </xf>
    <xf numFmtId="3" fontId="5" fillId="3" borderId="7"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wrapText="1"/>
    </xf>
    <xf numFmtId="164" fontId="5" fillId="3" borderId="21" xfId="0" applyNumberFormat="1"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6" fontId="5" fillId="3" borderId="7" xfId="0" applyNumberFormat="1" applyFont="1" applyFill="1" applyBorder="1" applyAlignment="1">
      <alignment horizontal="center" vertical="center" wrapText="1"/>
    </xf>
    <xf numFmtId="166" fontId="5" fillId="3" borderId="23" xfId="0" applyNumberFormat="1" applyFont="1" applyFill="1" applyBorder="1" applyAlignment="1">
      <alignment horizontal="center" vertical="center" wrapText="1"/>
    </xf>
    <xf numFmtId="165" fontId="5" fillId="3" borderId="7" xfId="0" applyNumberFormat="1" applyFont="1" applyFill="1" applyBorder="1" applyAlignment="1">
      <alignment horizontal="center" vertical="center" wrapText="1"/>
    </xf>
    <xf numFmtId="165" fontId="5" fillId="3" borderId="23" xfId="0" applyNumberFormat="1" applyFont="1" applyFill="1" applyBorder="1" applyAlignment="1">
      <alignment horizontal="center" vertical="center" wrapText="1"/>
    </xf>
    <xf numFmtId="2" fontId="0" fillId="0" borderId="0" xfId="0" applyNumberFormat="1"/>
    <xf numFmtId="164" fontId="0" fillId="0" borderId="0" xfId="0" applyNumberFormat="1"/>
    <xf numFmtId="0" fontId="6" fillId="3" borderId="1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164" fontId="6" fillId="3" borderId="23"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0" fontId="11" fillId="3" borderId="18" xfId="0" applyFont="1" applyFill="1" applyBorder="1" applyAlignment="1">
      <alignment horizontal="justify" vertical="center" wrapText="1"/>
    </xf>
    <xf numFmtId="164" fontId="6" fillId="3" borderId="18" xfId="0" applyNumberFormat="1" applyFont="1" applyFill="1" applyBorder="1" applyAlignment="1">
      <alignment horizontal="center" vertical="center" wrapText="1"/>
    </xf>
    <xf numFmtId="164" fontId="6" fillId="3" borderId="19" xfId="0" applyNumberFormat="1" applyFont="1" applyFill="1" applyBorder="1" applyAlignment="1">
      <alignment horizontal="center" vertical="center" wrapText="1"/>
    </xf>
    <xf numFmtId="1" fontId="11" fillId="3" borderId="17"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11" fillId="3" borderId="18" xfId="0" applyFont="1" applyFill="1" applyBorder="1" applyAlignment="1">
      <alignment vertical="center" wrapText="1"/>
    </xf>
    <xf numFmtId="166" fontId="5" fillId="3" borderId="18" xfId="0" applyNumberFormat="1" applyFont="1" applyFill="1" applyBorder="1" applyAlignment="1">
      <alignment horizontal="center" vertical="center" wrapText="1"/>
    </xf>
    <xf numFmtId="166" fontId="5" fillId="3" borderId="19" xfId="0" applyNumberFormat="1" applyFont="1" applyFill="1" applyBorder="1" applyAlignment="1">
      <alignment horizontal="center" vertical="center" wrapText="1"/>
    </xf>
    <xf numFmtId="0" fontId="5" fillId="0" borderId="7" xfId="0" quotePrefix="1" applyFont="1" applyFill="1" applyBorder="1" applyAlignment="1">
      <alignment horizontal="justify" vertical="center" wrapText="1"/>
    </xf>
    <xf numFmtId="0" fontId="5" fillId="0" borderId="7" xfId="0" applyFont="1" applyFill="1" applyBorder="1" applyAlignment="1">
      <alignment horizontal="justify" vertical="center" wrapText="1"/>
    </xf>
    <xf numFmtId="0" fontId="11" fillId="0" borderId="11"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3" fillId="0" borderId="25"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0" xfId="0" applyFont="1" applyFill="1" applyBorder="1" applyAlignment="1">
      <alignment horizontal="center" vertical="center" wrapText="1"/>
    </xf>
    <xf numFmtId="0" fontId="0" fillId="0" borderId="25" xfId="0" applyFill="1" applyBorder="1" applyAlignment="1">
      <alignment vertical="center" wrapText="1"/>
    </xf>
    <xf numFmtId="0" fontId="0" fillId="0" borderId="31" xfId="0" applyFill="1" applyBorder="1" applyAlignment="1">
      <alignment vertical="center" wrapText="1"/>
    </xf>
    <xf numFmtId="0" fontId="5" fillId="0" borderId="7" xfId="0" applyFont="1" applyFill="1" applyBorder="1" applyAlignment="1">
      <alignment vertical="center" wrapText="1"/>
    </xf>
    <xf numFmtId="0" fontId="5" fillId="0" borderId="12" xfId="0" applyFont="1" applyFill="1" applyBorder="1" applyAlignment="1">
      <alignment vertical="center" wrapText="1"/>
    </xf>
    <xf numFmtId="0" fontId="11"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0" borderId="36" xfId="0" applyFill="1" applyBorder="1" applyAlignment="1">
      <alignment horizontal="left"/>
    </xf>
    <xf numFmtId="0" fontId="0" fillId="0" borderId="37" xfId="0" applyFill="1" applyBorder="1" applyAlignment="1">
      <alignment horizontal="left"/>
    </xf>
    <xf numFmtId="0" fontId="11" fillId="0" borderId="12" xfId="0" applyFont="1" applyFill="1" applyBorder="1" applyAlignment="1">
      <alignment vertical="center" wrapText="1"/>
    </xf>
    <xf numFmtId="0" fontId="5" fillId="0" borderId="25" xfId="0" applyFont="1" applyFill="1" applyBorder="1" applyAlignment="1">
      <alignment vertical="center" wrapText="1"/>
    </xf>
    <xf numFmtId="0" fontId="5" fillId="0" borderId="21" xfId="0" applyFont="1" applyFill="1" applyBorder="1" applyAlignment="1">
      <alignment vertical="center" wrapText="1"/>
    </xf>
    <xf numFmtId="0" fontId="15" fillId="0" borderId="7" xfId="0" applyFont="1" applyFill="1" applyBorder="1" applyAlignment="1">
      <alignment horizontal="justify" vertical="center" wrapText="1"/>
    </xf>
    <xf numFmtId="0" fontId="1" fillId="0" borderId="0" xfId="0" applyFont="1" applyFill="1" applyAlignment="1">
      <alignment horizontal="left" vertical="top" wrapText="1"/>
    </xf>
    <xf numFmtId="0" fontId="0" fillId="0" borderId="0" xfId="0" applyFill="1" applyAlignment="1">
      <alignment horizontal="left" vertical="top"/>
    </xf>
    <xf numFmtId="0" fontId="2" fillId="0" borderId="0"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0" fillId="0" borderId="2" xfId="0" applyFill="1" applyBorder="1" applyAlignment="1"/>
    <xf numFmtId="0" fontId="0" fillId="0" borderId="17" xfId="0" applyFill="1" applyBorder="1" applyAlignment="1"/>
    <xf numFmtId="0" fontId="3" fillId="0" borderId="7" xfId="0" applyFont="1" applyFill="1" applyBorder="1" applyAlignment="1">
      <alignment horizontal="center" vertical="center" wrapText="1"/>
    </xf>
    <xf numFmtId="0" fontId="0" fillId="0" borderId="7" xfId="0" applyFill="1" applyBorder="1" applyAlignment="1"/>
    <xf numFmtId="0" fontId="3"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23" xfId="0" applyFill="1" applyBorder="1" applyAlignment="1">
      <alignment horizontal="center" vertical="center"/>
    </xf>
    <xf numFmtId="0" fontId="3" fillId="0" borderId="3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27" xfId="0" applyFill="1" applyBorder="1" applyAlignment="1">
      <alignment horizontal="left"/>
    </xf>
    <xf numFmtId="0" fontId="0" fillId="0" borderId="26" xfId="0" applyFill="1" applyBorder="1" applyAlignment="1">
      <alignment horizontal="left"/>
    </xf>
    <xf numFmtId="0" fontId="12" fillId="0" borderId="29" xfId="0" applyFont="1" applyFill="1" applyBorder="1" applyAlignment="1">
      <alignment horizontal="center" vertical="center" wrapText="1"/>
    </xf>
    <xf numFmtId="0" fontId="13" fillId="0" borderId="24" xfId="0" applyFont="1" applyFill="1" applyBorder="1" applyAlignment="1">
      <alignment vertical="center" wrapText="1"/>
    </xf>
    <xf numFmtId="0" fontId="13" fillId="0" borderId="28" xfId="0" applyFont="1" applyFill="1" applyBorder="1" applyAlignment="1">
      <alignment vertical="center" wrapText="1"/>
    </xf>
    <xf numFmtId="0" fontId="11" fillId="0" borderId="6" xfId="0" applyFont="1" applyFill="1" applyBorder="1" applyAlignment="1">
      <alignment horizontal="left" vertical="center" wrapText="1"/>
    </xf>
    <xf numFmtId="0" fontId="5" fillId="0" borderId="6"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5" fillId="0" borderId="12" xfId="0" applyFont="1" applyFill="1" applyBorder="1" applyAlignment="1">
      <alignment horizontal="justify"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7" fillId="0" borderId="0" xfId="0" applyFont="1" applyFill="1" applyAlignment="1">
      <alignment horizontal="left" vertical="top" wrapText="1"/>
    </xf>
    <xf numFmtId="0" fontId="0" fillId="0" borderId="0" xfId="0" applyFill="1" applyAlignment="1"/>
    <xf numFmtId="0" fontId="15" fillId="0" borderId="12" xfId="0" applyFont="1" applyFill="1" applyBorder="1" applyAlignment="1">
      <alignment vertical="center" wrapText="1"/>
    </xf>
    <xf numFmtId="0" fontId="15" fillId="0" borderId="25" xfId="0" applyFont="1" applyFill="1" applyBorder="1" applyAlignment="1">
      <alignment vertical="center" wrapText="1"/>
    </xf>
    <xf numFmtId="0" fontId="15" fillId="0" borderId="21" xfId="0" applyFont="1" applyFill="1" applyBorder="1" applyAlignment="1">
      <alignment vertical="center" wrapText="1"/>
    </xf>
    <xf numFmtId="0" fontId="11" fillId="0" borderId="28" xfId="0" applyFont="1" applyFill="1" applyBorder="1" applyAlignment="1">
      <alignment horizontal="left" vertical="center" wrapText="1"/>
    </xf>
    <xf numFmtId="0" fontId="5" fillId="0" borderId="31" xfId="0" applyFont="1" applyFill="1" applyBorder="1" applyAlignment="1">
      <alignment vertical="center" wrapText="1"/>
    </xf>
    <xf numFmtId="0" fontId="15" fillId="0" borderId="18"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0" fillId="0" borderId="25" xfId="0" applyFill="1" applyBorder="1" applyAlignment="1">
      <alignment horizontal="center" vertical="center" wrapText="1"/>
    </xf>
    <xf numFmtId="0" fontId="0" fillId="0" borderId="31" xfId="0" applyFill="1" applyBorder="1" applyAlignment="1">
      <alignment horizontal="center" vertical="center" wrapText="1"/>
    </xf>
    <xf numFmtId="0" fontId="15" fillId="0" borderId="12" xfId="0" applyFont="1" applyFill="1" applyBorder="1" applyAlignment="1">
      <alignment horizontal="justify" vertical="center" wrapText="1"/>
    </xf>
    <xf numFmtId="0" fontId="1" fillId="0" borderId="0" xfId="0" applyFont="1" applyBorder="1" applyAlignment="1">
      <alignment horizontal="left" vertical="top" wrapText="1"/>
    </xf>
    <xf numFmtId="0" fontId="0" fillId="0" borderId="0" xfId="0" applyBorder="1" applyAlignment="1"/>
    <xf numFmtId="0" fontId="5" fillId="0" borderId="12" xfId="0" applyFont="1" applyBorder="1" applyAlignment="1">
      <alignment horizontal="center" vertical="center" wrapText="1"/>
    </xf>
    <xf numFmtId="0" fontId="0" fillId="0" borderId="25" xfId="0"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1" xfId="0"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29"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 fillId="0" borderId="0" xfId="0" applyFont="1" applyAlignment="1">
      <alignment vertical="top" wrapText="1"/>
    </xf>
    <xf numFmtId="0" fontId="0" fillId="0" borderId="0" xfId="0" applyAlignment="1">
      <alignment vertical="top" wrapText="1"/>
    </xf>
    <xf numFmtId="0" fontId="19"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4" fillId="0" borderId="29" xfId="0" applyFont="1" applyBorder="1" applyAlignment="1">
      <alignment horizontal="left" vertical="center" wrapText="1"/>
    </xf>
    <xf numFmtId="0" fontId="14" fillId="0" borderId="20" xfId="0" applyFont="1" applyBorder="1" applyAlignment="1">
      <alignment horizontal="left" vertical="center" wrapText="1"/>
    </xf>
    <xf numFmtId="0" fontId="11" fillId="3" borderId="1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4" fillId="3" borderId="29"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7" fillId="0" borderId="0" xfId="0" applyFont="1" applyAlignment="1">
      <alignment horizontal="left" vertical="top" wrapText="1"/>
    </xf>
    <xf numFmtId="0" fontId="0" fillId="0" borderId="0" xfId="0" applyAlignment="1"/>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11" xfId="0" applyFont="1" applyBorder="1" applyAlignment="1">
      <alignment vertical="center" wrapText="1"/>
    </xf>
    <xf numFmtId="0" fontId="5" fillId="0" borderId="24" xfId="0" applyFont="1" applyBorder="1" applyAlignment="1">
      <alignment vertical="center" wrapText="1"/>
    </xf>
    <xf numFmtId="0" fontId="0" fillId="0" borderId="24" xfId="0" applyBorder="1" applyAlignment="1">
      <alignment vertical="center" wrapText="1"/>
    </xf>
    <xf numFmtId="0" fontId="11" fillId="0" borderId="6" xfId="0" applyFont="1" applyBorder="1" applyAlignment="1">
      <alignment vertical="center" wrapText="1"/>
    </xf>
    <xf numFmtId="0" fontId="5" fillId="0" borderId="6"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0" fillId="0" borderId="6" xfId="0" applyBorder="1" applyAlignment="1">
      <alignment vertical="center" wrapText="1"/>
    </xf>
    <xf numFmtId="0" fontId="15" fillId="0" borderId="11" xfId="0" applyFont="1" applyBorder="1" applyAlignment="1">
      <alignment vertical="center" wrapText="1"/>
    </xf>
    <xf numFmtId="0" fontId="15" fillId="0" borderId="24" xfId="0" applyFont="1" applyBorder="1" applyAlignment="1">
      <alignment vertical="center" wrapText="1"/>
    </xf>
    <xf numFmtId="0" fontId="13" fillId="0" borderId="24" xfId="0" applyFont="1" applyBorder="1" applyAlignment="1">
      <alignment vertical="center" wrapText="1"/>
    </xf>
    <xf numFmtId="0" fontId="13" fillId="0" borderId="20" xfId="0" applyFont="1" applyBorder="1" applyAlignment="1">
      <alignment vertical="center" wrapText="1"/>
    </xf>
    <xf numFmtId="0" fontId="0" fillId="0" borderId="20" xfId="0" applyBorder="1" applyAlignment="1">
      <alignment vertical="center" wrapText="1"/>
    </xf>
    <xf numFmtId="0" fontId="5" fillId="0" borderId="21" xfId="0" applyFont="1" applyBorder="1" applyAlignment="1">
      <alignment horizontal="center" vertical="center" wrapText="1"/>
    </xf>
    <xf numFmtId="0" fontId="11" fillId="0" borderId="11" xfId="0" applyFont="1" applyBorder="1" applyAlignment="1">
      <alignment vertical="top" wrapText="1"/>
    </xf>
    <xf numFmtId="0" fontId="5" fillId="0" borderId="24" xfId="0" applyFont="1" applyBorder="1" applyAlignment="1">
      <alignment vertical="top" wrapText="1"/>
    </xf>
    <xf numFmtId="0" fontId="0" fillId="0" borderId="24" xfId="0" applyBorder="1" applyAlignment="1">
      <alignment vertical="top" wrapText="1"/>
    </xf>
    <xf numFmtId="0" fontId="0" fillId="0" borderId="20" xfId="0" applyBorder="1" applyAlignment="1">
      <alignment vertical="top" wrapText="1"/>
    </xf>
  </cellXfs>
  <cellStyles count="1">
    <cellStyle name="Обычный" xfId="0" builtinId="0"/>
  </cellStyles>
  <dxfs count="0"/>
  <tableStyles count="0" defaultTableStyle="TableStyleMedium2" defaultPivotStyle="PivotStyleLight16"/>
  <colors>
    <mruColors>
      <color rgb="FFFFFFCC"/>
      <color rgb="FFCCCCFF"/>
      <color rgb="FFCCFFCC"/>
      <color rgb="FFFFCCFF"/>
      <color rgb="FFCCFFFF"/>
      <color rgb="FFFF99CC"/>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view="pageBreakPreview" topLeftCell="A28" zoomScale="95" zoomScaleNormal="90" zoomScaleSheetLayoutView="95" workbookViewId="0">
      <selection activeCell="B51" sqref="B51:B54"/>
    </sheetView>
  </sheetViews>
  <sheetFormatPr defaultColWidth="9" defaultRowHeight="15"/>
  <cols>
    <col min="1" max="1" width="21.42578125" style="39" customWidth="1"/>
    <col min="2" max="2" width="46.28515625" style="39" customWidth="1"/>
    <col min="3" max="3" width="8.42578125" style="39" customWidth="1"/>
    <col min="4" max="4" width="39.5703125" style="39" customWidth="1"/>
    <col min="5" max="5" width="17.28515625" style="39" customWidth="1"/>
    <col min="6" max="6" width="8.5703125" style="39" customWidth="1"/>
    <col min="7" max="7" width="10.28515625" style="39" customWidth="1"/>
    <col min="8" max="8" width="7.28515625" style="39" customWidth="1"/>
    <col min="9" max="9" width="8.42578125" style="39" customWidth="1"/>
    <col min="10" max="10" width="8.5703125" style="39" customWidth="1"/>
    <col min="11" max="11" width="7.28515625" style="39" customWidth="1"/>
    <col min="12" max="13" width="9" style="39"/>
    <col min="14" max="14" width="6.5703125" style="39" customWidth="1"/>
    <col min="15" max="16384" width="9" style="39"/>
  </cols>
  <sheetData>
    <row r="1" spans="1:14" ht="94.5" customHeight="1">
      <c r="D1" s="40" t="s">
        <v>0</v>
      </c>
      <c r="E1" s="41"/>
      <c r="F1" s="41"/>
      <c r="G1" s="40"/>
      <c r="H1" s="41"/>
      <c r="I1" s="41" t="s">
        <v>1</v>
      </c>
      <c r="J1" s="182" t="s">
        <v>88</v>
      </c>
      <c r="K1" s="183"/>
      <c r="L1" s="183"/>
      <c r="M1" s="183"/>
      <c r="N1" s="183"/>
    </row>
    <row r="2" spans="1:14" ht="66.75" customHeight="1" thickBot="1">
      <c r="A2" s="184" t="s">
        <v>2</v>
      </c>
      <c r="B2" s="184"/>
      <c r="C2" s="184"/>
      <c r="D2" s="184"/>
      <c r="E2" s="184"/>
      <c r="F2" s="184"/>
      <c r="G2" s="184"/>
      <c r="H2" s="184"/>
      <c r="I2" s="184"/>
      <c r="J2" s="184"/>
      <c r="K2" s="184"/>
      <c r="L2" s="184"/>
      <c r="M2" s="184"/>
      <c r="N2" s="184"/>
    </row>
    <row r="3" spans="1:14" ht="33.75" customHeight="1">
      <c r="A3" s="199" t="s">
        <v>3</v>
      </c>
      <c r="B3" s="166" t="s">
        <v>4</v>
      </c>
      <c r="C3" s="204" t="s">
        <v>5</v>
      </c>
      <c r="D3" s="166" t="s">
        <v>85</v>
      </c>
      <c r="E3" s="166" t="s">
        <v>6</v>
      </c>
      <c r="F3" s="185" t="s">
        <v>7</v>
      </c>
      <c r="G3" s="185"/>
      <c r="H3" s="186"/>
      <c r="I3" s="186"/>
      <c r="J3" s="186"/>
      <c r="K3" s="186"/>
      <c r="L3" s="186"/>
      <c r="M3" s="186"/>
      <c r="N3" s="187"/>
    </row>
    <row r="4" spans="1:14" ht="18.75" customHeight="1">
      <c r="A4" s="200"/>
      <c r="B4" s="167"/>
      <c r="C4" s="167"/>
      <c r="D4" s="217"/>
      <c r="E4" s="167"/>
      <c r="F4" s="188" t="s">
        <v>8</v>
      </c>
      <c r="G4" s="188"/>
      <c r="H4" s="189"/>
      <c r="I4" s="190" t="s">
        <v>9</v>
      </c>
      <c r="J4" s="191"/>
      <c r="K4" s="191"/>
      <c r="L4" s="190" t="s">
        <v>10</v>
      </c>
      <c r="M4" s="191"/>
      <c r="N4" s="192"/>
    </row>
    <row r="5" spans="1:14" ht="35.25" customHeight="1" thickBot="1">
      <c r="A5" s="201"/>
      <c r="B5" s="168"/>
      <c r="C5" s="168"/>
      <c r="D5" s="218"/>
      <c r="E5" s="168"/>
      <c r="F5" s="42" t="s">
        <v>11</v>
      </c>
      <c r="G5" s="43" t="s">
        <v>12</v>
      </c>
      <c r="H5" s="44" t="s">
        <v>13</v>
      </c>
      <c r="I5" s="42" t="s">
        <v>11</v>
      </c>
      <c r="J5" s="43" t="s">
        <v>12</v>
      </c>
      <c r="K5" s="44" t="s">
        <v>13</v>
      </c>
      <c r="L5" s="42" t="s">
        <v>11</v>
      </c>
      <c r="M5" s="43" t="s">
        <v>12</v>
      </c>
      <c r="N5" s="45" t="s">
        <v>13</v>
      </c>
    </row>
    <row r="6" spans="1:14" ht="15.75" thickBot="1">
      <c r="A6" s="46">
        <v>1</v>
      </c>
      <c r="B6" s="25">
        <v>2</v>
      </c>
      <c r="C6" s="25">
        <v>3</v>
      </c>
      <c r="D6" s="25">
        <v>4</v>
      </c>
      <c r="E6" s="25">
        <v>5</v>
      </c>
      <c r="F6" s="25">
        <v>6</v>
      </c>
      <c r="G6" s="25">
        <v>7</v>
      </c>
      <c r="H6" s="25">
        <v>8</v>
      </c>
      <c r="I6" s="25">
        <v>9</v>
      </c>
      <c r="J6" s="25">
        <v>10</v>
      </c>
      <c r="K6" s="25">
        <v>11</v>
      </c>
      <c r="L6" s="25">
        <v>12</v>
      </c>
      <c r="M6" s="25">
        <v>13</v>
      </c>
      <c r="N6" s="26">
        <v>14</v>
      </c>
    </row>
    <row r="7" spans="1:14" ht="48" customHeight="1">
      <c r="A7" s="193" t="s">
        <v>14</v>
      </c>
      <c r="B7" s="194"/>
      <c r="C7" s="194"/>
      <c r="D7" s="194"/>
      <c r="E7" s="194"/>
      <c r="F7" s="194"/>
      <c r="G7" s="194"/>
      <c r="H7" s="194"/>
      <c r="I7" s="194"/>
      <c r="J7" s="194"/>
      <c r="K7" s="194"/>
      <c r="L7" s="194"/>
      <c r="M7" s="194"/>
      <c r="N7" s="195"/>
    </row>
    <row r="8" spans="1:14" ht="19.5" customHeight="1">
      <c r="A8" s="202" t="s">
        <v>124</v>
      </c>
      <c r="B8" s="47" t="s">
        <v>15</v>
      </c>
      <c r="C8" s="48"/>
      <c r="D8" s="48"/>
      <c r="E8" s="48"/>
      <c r="F8" s="49">
        <f>F9</f>
        <v>1106.4000000000001</v>
      </c>
      <c r="G8" s="49">
        <f>G9</f>
        <v>1106.4000000000001</v>
      </c>
      <c r="H8" s="50" t="s">
        <v>16</v>
      </c>
      <c r="I8" s="49">
        <f t="shared" ref="I8:J8" si="0">I9</f>
        <v>2426.4</v>
      </c>
      <c r="J8" s="49">
        <f t="shared" si="0"/>
        <v>2426.4</v>
      </c>
      <c r="K8" s="50" t="s">
        <v>16</v>
      </c>
      <c r="L8" s="49">
        <f t="shared" ref="L8:M8" si="1">L9</f>
        <v>2657.3</v>
      </c>
      <c r="M8" s="49">
        <f t="shared" si="1"/>
        <v>2657.3</v>
      </c>
      <c r="N8" s="51" t="s">
        <v>16</v>
      </c>
    </row>
    <row r="9" spans="1:14" ht="20.25" customHeight="1">
      <c r="A9" s="203"/>
      <c r="B9" s="169"/>
      <c r="C9" s="159" t="s">
        <v>17</v>
      </c>
      <c r="D9" s="181" t="s">
        <v>109</v>
      </c>
      <c r="E9" s="54" t="s">
        <v>18</v>
      </c>
      <c r="F9" s="49">
        <f>G9</f>
        <v>1106.4000000000001</v>
      </c>
      <c r="G9" s="49">
        <f>G14+G52</f>
        <v>1106.4000000000001</v>
      </c>
      <c r="H9" s="50" t="s">
        <v>16</v>
      </c>
      <c r="I9" s="55">
        <f>J9</f>
        <v>2426.4</v>
      </c>
      <c r="J9" s="55">
        <f>J14+J52</f>
        <v>2426.4</v>
      </c>
      <c r="K9" s="55" t="s">
        <v>16</v>
      </c>
      <c r="L9" s="55">
        <f>M9</f>
        <v>2657.3</v>
      </c>
      <c r="M9" s="55">
        <f>M14+M52</f>
        <v>2657.3</v>
      </c>
      <c r="N9" s="56" t="s">
        <v>16</v>
      </c>
    </row>
    <row r="10" spans="1:14" ht="17.25" customHeight="1">
      <c r="A10" s="203"/>
      <c r="B10" s="169"/>
      <c r="C10" s="160"/>
      <c r="D10" s="181"/>
      <c r="E10" s="54" t="s">
        <v>19</v>
      </c>
      <c r="F10" s="58" t="s">
        <v>16</v>
      </c>
      <c r="G10" s="59" t="s">
        <v>16</v>
      </c>
      <c r="H10" s="50" t="s">
        <v>16</v>
      </c>
      <c r="I10" s="50" t="s">
        <v>16</v>
      </c>
      <c r="J10" s="50" t="s">
        <v>16</v>
      </c>
      <c r="K10" s="50" t="s">
        <v>16</v>
      </c>
      <c r="L10" s="50" t="s">
        <v>16</v>
      </c>
      <c r="M10" s="50" t="s">
        <v>16</v>
      </c>
      <c r="N10" s="51" t="s">
        <v>16</v>
      </c>
    </row>
    <row r="11" spans="1:14" ht="24.75" customHeight="1" thickBot="1">
      <c r="A11" s="172"/>
      <c r="B11" s="170"/>
      <c r="C11" s="205"/>
      <c r="D11" s="219"/>
      <c r="E11" s="60" t="s">
        <v>20</v>
      </c>
      <c r="F11" s="61" t="s">
        <v>16</v>
      </c>
      <c r="G11" s="62" t="s">
        <v>16</v>
      </c>
      <c r="H11" s="63" t="s">
        <v>16</v>
      </c>
      <c r="I11" s="63" t="s">
        <v>16</v>
      </c>
      <c r="J11" s="63" t="s">
        <v>16</v>
      </c>
      <c r="K11" s="63" t="s">
        <v>16</v>
      </c>
      <c r="L11" s="63" t="s">
        <v>16</v>
      </c>
      <c r="M11" s="63" t="s">
        <v>16</v>
      </c>
      <c r="N11" s="64" t="s">
        <v>16</v>
      </c>
    </row>
    <row r="12" spans="1:14" ht="38.25" customHeight="1" thickBot="1">
      <c r="A12" s="65"/>
      <c r="B12" s="196" t="s">
        <v>21</v>
      </c>
      <c r="C12" s="197"/>
      <c r="D12" s="197"/>
      <c r="E12" s="197"/>
      <c r="F12" s="197"/>
      <c r="G12" s="197"/>
      <c r="H12" s="197"/>
      <c r="I12" s="197"/>
      <c r="J12" s="197"/>
      <c r="K12" s="197"/>
      <c r="L12" s="197"/>
      <c r="M12" s="197"/>
      <c r="N12" s="198"/>
    </row>
    <row r="13" spans="1:14" ht="17.25" customHeight="1">
      <c r="A13" s="162" t="s">
        <v>125</v>
      </c>
      <c r="B13" s="164" t="s">
        <v>22</v>
      </c>
      <c r="C13" s="66"/>
      <c r="D13" s="66"/>
      <c r="E13" s="66"/>
      <c r="F13" s="67">
        <f>G13</f>
        <v>75</v>
      </c>
      <c r="G13" s="67">
        <f>G14</f>
        <v>75</v>
      </c>
      <c r="H13" s="68" t="s">
        <v>16</v>
      </c>
      <c r="I13" s="67">
        <f>J13</f>
        <v>260.5</v>
      </c>
      <c r="J13" s="67">
        <f>J14</f>
        <v>260.5</v>
      </c>
      <c r="K13" s="68" t="s">
        <v>16</v>
      </c>
      <c r="L13" s="67">
        <f>M13</f>
        <v>342.5</v>
      </c>
      <c r="M13" s="67">
        <f>M14</f>
        <v>342.5</v>
      </c>
      <c r="N13" s="69" t="s">
        <v>16</v>
      </c>
    </row>
    <row r="14" spans="1:14" ht="22.5" customHeight="1">
      <c r="A14" s="162"/>
      <c r="B14" s="164"/>
      <c r="C14" s="159" t="s">
        <v>17</v>
      </c>
      <c r="D14" s="181" t="s">
        <v>109</v>
      </c>
      <c r="E14" s="54" t="s">
        <v>18</v>
      </c>
      <c r="F14" s="70">
        <f>G13</f>
        <v>75</v>
      </c>
      <c r="G14" s="70">
        <f>G18+G47</f>
        <v>75</v>
      </c>
      <c r="H14" s="71" t="s">
        <v>16</v>
      </c>
      <c r="I14" s="70">
        <f>J13</f>
        <v>260.5</v>
      </c>
      <c r="J14" s="70">
        <f>J18+J47</f>
        <v>260.5</v>
      </c>
      <c r="K14" s="71" t="s">
        <v>16</v>
      </c>
      <c r="L14" s="72">
        <f>M13</f>
        <v>342.5</v>
      </c>
      <c r="M14" s="72">
        <f>M18+M47</f>
        <v>342.5</v>
      </c>
      <c r="N14" s="73" t="s">
        <v>16</v>
      </c>
    </row>
    <row r="15" spans="1:14">
      <c r="A15" s="162"/>
      <c r="B15" s="164"/>
      <c r="C15" s="160"/>
      <c r="D15" s="181"/>
      <c r="E15" s="54" t="s">
        <v>19</v>
      </c>
      <c r="F15" s="58" t="s">
        <v>16</v>
      </c>
      <c r="G15" s="59" t="s">
        <v>16</v>
      </c>
      <c r="H15" s="50" t="s">
        <v>16</v>
      </c>
      <c r="I15" s="50" t="s">
        <v>16</v>
      </c>
      <c r="J15" s="50" t="s">
        <v>16</v>
      </c>
      <c r="K15" s="50" t="s">
        <v>16</v>
      </c>
      <c r="L15" s="50" t="s">
        <v>16</v>
      </c>
      <c r="M15" s="50" t="s">
        <v>16</v>
      </c>
      <c r="N15" s="51" t="s">
        <v>16</v>
      </c>
    </row>
    <row r="16" spans="1:14" ht="26.25" customHeight="1">
      <c r="A16" s="163"/>
      <c r="B16" s="165"/>
      <c r="C16" s="160"/>
      <c r="D16" s="181"/>
      <c r="E16" s="74" t="s">
        <v>20</v>
      </c>
      <c r="F16" s="61" t="s">
        <v>16</v>
      </c>
      <c r="G16" s="62" t="s">
        <v>16</v>
      </c>
      <c r="H16" s="63" t="s">
        <v>16</v>
      </c>
      <c r="I16" s="63" t="s">
        <v>16</v>
      </c>
      <c r="J16" s="63" t="s">
        <v>16</v>
      </c>
      <c r="K16" s="63" t="s">
        <v>16</v>
      </c>
      <c r="L16" s="63" t="s">
        <v>16</v>
      </c>
      <c r="M16" s="63" t="s">
        <v>16</v>
      </c>
      <c r="N16" s="64" t="s">
        <v>16</v>
      </c>
    </row>
    <row r="17" spans="1:14" ht="21.75" customHeight="1">
      <c r="A17" s="172" t="s">
        <v>127</v>
      </c>
      <c r="B17" s="75" t="s">
        <v>126</v>
      </c>
      <c r="C17" s="47"/>
      <c r="D17" s="47"/>
      <c r="E17" s="47"/>
      <c r="F17" s="76">
        <f>F18</f>
        <v>75</v>
      </c>
      <c r="G17" s="76">
        <f t="shared" ref="G17:M17" si="2">G18</f>
        <v>75</v>
      </c>
      <c r="H17" s="76" t="s">
        <v>16</v>
      </c>
      <c r="I17" s="76">
        <f t="shared" si="2"/>
        <v>110.5</v>
      </c>
      <c r="J17" s="76">
        <f t="shared" si="2"/>
        <v>110.5</v>
      </c>
      <c r="K17" s="76" t="s">
        <v>16</v>
      </c>
      <c r="L17" s="76">
        <f t="shared" si="2"/>
        <v>205</v>
      </c>
      <c r="M17" s="76">
        <f t="shared" si="2"/>
        <v>205</v>
      </c>
      <c r="N17" s="77" t="s">
        <v>16</v>
      </c>
    </row>
    <row r="18" spans="1:14" ht="19.5" customHeight="1">
      <c r="A18" s="173"/>
      <c r="B18" s="171" t="s">
        <v>90</v>
      </c>
      <c r="C18" s="159" t="s">
        <v>17</v>
      </c>
      <c r="D18" s="181" t="s">
        <v>109</v>
      </c>
      <c r="E18" s="54" t="s">
        <v>18</v>
      </c>
      <c r="F18" s="76">
        <f>G18</f>
        <v>75</v>
      </c>
      <c r="G18" s="76">
        <f>G23+G27+G31+G35+G39+G43</f>
        <v>75</v>
      </c>
      <c r="H18" s="71" t="s">
        <v>16</v>
      </c>
      <c r="I18" s="78">
        <f>J18</f>
        <v>110.5</v>
      </c>
      <c r="J18" s="78">
        <f>J23+J27+J31+J35+J39+J43</f>
        <v>110.5</v>
      </c>
      <c r="K18" s="71" t="s">
        <v>16</v>
      </c>
      <c r="L18" s="78">
        <f>M18</f>
        <v>205</v>
      </c>
      <c r="M18" s="78">
        <f>M23+M27+M31+M35+M39+M43</f>
        <v>205</v>
      </c>
      <c r="N18" s="73" t="s">
        <v>16</v>
      </c>
    </row>
    <row r="19" spans="1:14">
      <c r="A19" s="173"/>
      <c r="B19" s="169"/>
      <c r="C19" s="160"/>
      <c r="D19" s="181"/>
      <c r="E19" s="54" t="s">
        <v>19</v>
      </c>
      <c r="F19" s="58" t="s">
        <v>16</v>
      </c>
      <c r="G19" s="59" t="s">
        <v>16</v>
      </c>
      <c r="H19" s="50" t="s">
        <v>16</v>
      </c>
      <c r="I19" s="50" t="s">
        <v>16</v>
      </c>
      <c r="J19" s="50" t="s">
        <v>16</v>
      </c>
      <c r="K19" s="50" t="s">
        <v>16</v>
      </c>
      <c r="L19" s="50" t="s">
        <v>16</v>
      </c>
      <c r="M19" s="50" t="s">
        <v>16</v>
      </c>
      <c r="N19" s="51" t="s">
        <v>16</v>
      </c>
    </row>
    <row r="20" spans="1:14" ht="25.5" customHeight="1">
      <c r="A20" s="173"/>
      <c r="B20" s="169"/>
      <c r="C20" s="160"/>
      <c r="D20" s="181"/>
      <c r="E20" s="74" t="s">
        <v>20</v>
      </c>
      <c r="F20" s="61" t="s">
        <v>16</v>
      </c>
      <c r="G20" s="62" t="s">
        <v>16</v>
      </c>
      <c r="H20" s="63" t="s">
        <v>16</v>
      </c>
      <c r="I20" s="63" t="s">
        <v>16</v>
      </c>
      <c r="J20" s="63" t="s">
        <v>16</v>
      </c>
      <c r="K20" s="63" t="s">
        <v>16</v>
      </c>
      <c r="L20" s="63" t="s">
        <v>16</v>
      </c>
      <c r="M20" s="63" t="s">
        <v>16</v>
      </c>
      <c r="N20" s="64" t="s">
        <v>16</v>
      </c>
    </row>
    <row r="21" spans="1:14">
      <c r="A21" s="173"/>
      <c r="B21" s="48" t="s">
        <v>23</v>
      </c>
      <c r="C21" s="54"/>
      <c r="D21" s="54"/>
      <c r="E21" s="74"/>
      <c r="F21" s="76"/>
      <c r="G21" s="70"/>
      <c r="H21" s="71"/>
      <c r="I21" s="71"/>
      <c r="J21" s="71"/>
      <c r="K21" s="71"/>
      <c r="L21" s="71"/>
      <c r="M21" s="71"/>
      <c r="N21" s="51"/>
    </row>
    <row r="22" spans="1:14" ht="19.5" customHeight="1">
      <c r="A22" s="172" t="s">
        <v>125</v>
      </c>
      <c r="B22" s="108" t="s">
        <v>128</v>
      </c>
      <c r="C22" s="107"/>
      <c r="D22" s="107"/>
      <c r="E22" s="107"/>
      <c r="F22" s="76">
        <f>F23</f>
        <v>40</v>
      </c>
      <c r="G22" s="76">
        <f t="shared" ref="G22" si="3">G23</f>
        <v>40</v>
      </c>
      <c r="H22" s="76"/>
      <c r="I22" s="76">
        <f t="shared" ref="I22" si="4">I23</f>
        <v>42.1</v>
      </c>
      <c r="J22" s="76">
        <f t="shared" ref="J22" si="5">J23</f>
        <v>42.1</v>
      </c>
      <c r="K22" s="76"/>
      <c r="L22" s="76">
        <f t="shared" ref="L22" si="6">L23</f>
        <v>44.2</v>
      </c>
      <c r="M22" s="76">
        <f t="shared" ref="M22" si="7">M23</f>
        <v>44.2</v>
      </c>
      <c r="N22" s="77"/>
    </row>
    <row r="23" spans="1:14" ht="22.5" customHeight="1">
      <c r="A23" s="173"/>
      <c r="B23" s="171" t="s">
        <v>129</v>
      </c>
      <c r="C23" s="159" t="s">
        <v>17</v>
      </c>
      <c r="D23" s="181" t="s">
        <v>109</v>
      </c>
      <c r="E23" s="106" t="s">
        <v>18</v>
      </c>
      <c r="F23" s="76">
        <f>G23</f>
        <v>40</v>
      </c>
      <c r="G23" s="76">
        <v>40</v>
      </c>
      <c r="H23" s="71"/>
      <c r="I23" s="78">
        <v>42.1</v>
      </c>
      <c r="J23" s="78">
        <v>42.1</v>
      </c>
      <c r="K23" s="71"/>
      <c r="L23" s="78">
        <f>M23</f>
        <v>44.2</v>
      </c>
      <c r="M23" s="78">
        <v>44.2</v>
      </c>
      <c r="N23" s="51"/>
    </row>
    <row r="24" spans="1:14">
      <c r="A24" s="173"/>
      <c r="B24" s="169"/>
      <c r="C24" s="160"/>
      <c r="D24" s="181"/>
      <c r="E24" s="106" t="s">
        <v>19</v>
      </c>
      <c r="F24" s="58" t="s">
        <v>16</v>
      </c>
      <c r="G24" s="59" t="s">
        <v>16</v>
      </c>
      <c r="H24" s="50" t="s">
        <v>16</v>
      </c>
      <c r="I24" s="50" t="s">
        <v>16</v>
      </c>
      <c r="J24" s="50" t="s">
        <v>16</v>
      </c>
      <c r="K24" s="50" t="s">
        <v>16</v>
      </c>
      <c r="L24" s="50" t="s">
        <v>16</v>
      </c>
      <c r="M24" s="50" t="s">
        <v>16</v>
      </c>
      <c r="N24" s="51" t="s">
        <v>16</v>
      </c>
    </row>
    <row r="25" spans="1:14" ht="25.5">
      <c r="A25" s="174"/>
      <c r="B25" s="169"/>
      <c r="C25" s="160"/>
      <c r="D25" s="181"/>
      <c r="E25" s="74" t="s">
        <v>20</v>
      </c>
      <c r="F25" s="58" t="s">
        <v>16</v>
      </c>
      <c r="G25" s="59" t="s">
        <v>16</v>
      </c>
      <c r="H25" s="50" t="s">
        <v>16</v>
      </c>
      <c r="I25" s="50" t="s">
        <v>16</v>
      </c>
      <c r="J25" s="50" t="s">
        <v>16</v>
      </c>
      <c r="K25" s="50" t="s">
        <v>16</v>
      </c>
      <c r="L25" s="50" t="s">
        <v>16</v>
      </c>
      <c r="M25" s="50" t="s">
        <v>16</v>
      </c>
      <c r="N25" s="51" t="s">
        <v>16</v>
      </c>
    </row>
    <row r="26" spans="1:14" ht="17.25" customHeight="1">
      <c r="A26" s="161" t="s">
        <v>125</v>
      </c>
      <c r="B26" s="79" t="s">
        <v>130</v>
      </c>
      <c r="C26" s="48"/>
      <c r="D26" s="48"/>
      <c r="E26" s="48"/>
      <c r="F26" s="76">
        <f>F27</f>
        <v>0</v>
      </c>
      <c r="G26" s="76">
        <f t="shared" ref="G26" si="8">G27</f>
        <v>0</v>
      </c>
      <c r="H26" s="63" t="s">
        <v>16</v>
      </c>
      <c r="I26" s="76">
        <f t="shared" ref="I26" si="9">I27</f>
        <v>0</v>
      </c>
      <c r="J26" s="76">
        <f t="shared" ref="J26" si="10">J27</f>
        <v>0</v>
      </c>
      <c r="K26" s="63" t="s">
        <v>16</v>
      </c>
      <c r="L26" s="76">
        <f t="shared" ref="L26" si="11">L27</f>
        <v>50</v>
      </c>
      <c r="M26" s="76">
        <f t="shared" ref="M26" si="12">M27</f>
        <v>50</v>
      </c>
      <c r="N26" s="64" t="s">
        <v>16</v>
      </c>
    </row>
    <row r="27" spans="1:14" ht="23.25" customHeight="1">
      <c r="A27" s="162"/>
      <c r="B27" s="171" t="s">
        <v>91</v>
      </c>
      <c r="C27" s="159" t="s">
        <v>17</v>
      </c>
      <c r="D27" s="181" t="s">
        <v>109</v>
      </c>
      <c r="E27" s="54" t="s">
        <v>18</v>
      </c>
      <c r="F27" s="76">
        <f>G27</f>
        <v>0</v>
      </c>
      <c r="G27" s="76">
        <v>0</v>
      </c>
      <c r="H27" s="63" t="s">
        <v>16</v>
      </c>
      <c r="I27" s="78">
        <v>0</v>
      </c>
      <c r="J27" s="78">
        <v>0</v>
      </c>
      <c r="K27" s="63" t="s">
        <v>16</v>
      </c>
      <c r="L27" s="78">
        <f>M27</f>
        <v>50</v>
      </c>
      <c r="M27" s="78">
        <v>50</v>
      </c>
      <c r="N27" s="64" t="s">
        <v>16</v>
      </c>
    </row>
    <row r="28" spans="1:14">
      <c r="A28" s="162"/>
      <c r="B28" s="169"/>
      <c r="C28" s="160"/>
      <c r="D28" s="181"/>
      <c r="E28" s="54" t="s">
        <v>19</v>
      </c>
      <c r="F28" s="58" t="s">
        <v>16</v>
      </c>
      <c r="G28" s="59" t="s">
        <v>16</v>
      </c>
      <c r="H28" s="50" t="s">
        <v>16</v>
      </c>
      <c r="I28" s="50" t="s">
        <v>16</v>
      </c>
      <c r="J28" s="50" t="s">
        <v>16</v>
      </c>
      <c r="K28" s="50" t="s">
        <v>16</v>
      </c>
      <c r="L28" s="50" t="s">
        <v>16</v>
      </c>
      <c r="M28" s="50" t="s">
        <v>16</v>
      </c>
      <c r="N28" s="51" t="s">
        <v>16</v>
      </c>
    </row>
    <row r="29" spans="1:14" ht="25.5">
      <c r="A29" s="163"/>
      <c r="B29" s="169"/>
      <c r="C29" s="160"/>
      <c r="D29" s="181"/>
      <c r="E29" s="74" t="s">
        <v>20</v>
      </c>
      <c r="F29" s="61" t="s">
        <v>16</v>
      </c>
      <c r="G29" s="62" t="s">
        <v>16</v>
      </c>
      <c r="H29" s="63" t="s">
        <v>16</v>
      </c>
      <c r="I29" s="63" t="s">
        <v>16</v>
      </c>
      <c r="J29" s="63" t="s">
        <v>16</v>
      </c>
      <c r="K29" s="63" t="s">
        <v>16</v>
      </c>
      <c r="L29" s="63" t="s">
        <v>16</v>
      </c>
      <c r="M29" s="63" t="s">
        <v>16</v>
      </c>
      <c r="N29" s="64" t="s">
        <v>16</v>
      </c>
    </row>
    <row r="30" spans="1:14" ht="21.75" customHeight="1">
      <c r="A30" s="161" t="s">
        <v>127</v>
      </c>
      <c r="B30" s="79" t="s">
        <v>131</v>
      </c>
      <c r="C30" s="48"/>
      <c r="D30" s="48"/>
      <c r="E30" s="48"/>
      <c r="F30" s="76">
        <f>F31</f>
        <v>20</v>
      </c>
      <c r="G30" s="76">
        <f t="shared" ref="G30" si="13">G31</f>
        <v>20</v>
      </c>
      <c r="H30" s="63" t="s">
        <v>16</v>
      </c>
      <c r="I30" s="76">
        <f t="shared" ref="I30" si="14">I31</f>
        <v>21</v>
      </c>
      <c r="J30" s="76">
        <f t="shared" ref="J30" si="15">J31</f>
        <v>21</v>
      </c>
      <c r="K30" s="63" t="s">
        <v>16</v>
      </c>
      <c r="L30" s="76">
        <f t="shared" ref="L30" si="16">L31</f>
        <v>22.1</v>
      </c>
      <c r="M30" s="76">
        <f t="shared" ref="M30" si="17">M31</f>
        <v>22.1</v>
      </c>
      <c r="N30" s="64" t="s">
        <v>16</v>
      </c>
    </row>
    <row r="31" spans="1:14" ht="16.5" customHeight="1">
      <c r="A31" s="162"/>
      <c r="B31" s="171" t="s">
        <v>92</v>
      </c>
      <c r="C31" s="159" t="s">
        <v>17</v>
      </c>
      <c r="D31" s="181" t="s">
        <v>109</v>
      </c>
      <c r="E31" s="54" t="s">
        <v>18</v>
      </c>
      <c r="F31" s="76">
        <f>G31</f>
        <v>20</v>
      </c>
      <c r="G31" s="76">
        <v>20</v>
      </c>
      <c r="H31" s="63" t="s">
        <v>16</v>
      </c>
      <c r="I31" s="78">
        <v>21</v>
      </c>
      <c r="J31" s="78">
        <v>21</v>
      </c>
      <c r="K31" s="63" t="s">
        <v>16</v>
      </c>
      <c r="L31" s="78">
        <f>M31</f>
        <v>22.1</v>
      </c>
      <c r="M31" s="78">
        <v>22.1</v>
      </c>
      <c r="N31" s="64" t="s">
        <v>16</v>
      </c>
    </row>
    <row r="32" spans="1:14" ht="24.75" customHeight="1">
      <c r="A32" s="162"/>
      <c r="B32" s="169"/>
      <c r="C32" s="160"/>
      <c r="D32" s="181"/>
      <c r="E32" s="54" t="s">
        <v>19</v>
      </c>
      <c r="F32" s="58" t="s">
        <v>16</v>
      </c>
      <c r="G32" s="59" t="s">
        <v>16</v>
      </c>
      <c r="H32" s="63" t="s">
        <v>16</v>
      </c>
      <c r="I32" s="50" t="s">
        <v>16</v>
      </c>
      <c r="J32" s="50" t="s">
        <v>16</v>
      </c>
      <c r="K32" s="63" t="s">
        <v>16</v>
      </c>
      <c r="L32" s="50" t="s">
        <v>16</v>
      </c>
      <c r="M32" s="50" t="s">
        <v>16</v>
      </c>
      <c r="N32" s="64" t="s">
        <v>16</v>
      </c>
    </row>
    <row r="33" spans="1:14" ht="24" customHeight="1">
      <c r="A33" s="163"/>
      <c r="B33" s="169"/>
      <c r="C33" s="160"/>
      <c r="D33" s="181"/>
      <c r="E33" s="74" t="s">
        <v>20</v>
      </c>
      <c r="F33" s="61" t="s">
        <v>16</v>
      </c>
      <c r="G33" s="62" t="s">
        <v>16</v>
      </c>
      <c r="H33" s="63" t="s">
        <v>16</v>
      </c>
      <c r="I33" s="63" t="s">
        <v>16</v>
      </c>
      <c r="J33" s="63" t="s">
        <v>16</v>
      </c>
      <c r="K33" s="63" t="s">
        <v>16</v>
      </c>
      <c r="L33" s="63" t="s">
        <v>16</v>
      </c>
      <c r="M33" s="63" t="s">
        <v>16</v>
      </c>
      <c r="N33" s="64" t="s">
        <v>16</v>
      </c>
    </row>
    <row r="34" spans="1:14" ht="21.75" customHeight="1">
      <c r="A34" s="161" t="s">
        <v>127</v>
      </c>
      <c r="B34" s="79" t="s">
        <v>132</v>
      </c>
      <c r="C34" s="48"/>
      <c r="D34" s="48"/>
      <c r="E34" s="48"/>
      <c r="F34" s="76">
        <f>F35</f>
        <v>0</v>
      </c>
      <c r="G34" s="76">
        <f t="shared" ref="G34" si="18">G35</f>
        <v>0</v>
      </c>
      <c r="H34" s="63" t="s">
        <v>16</v>
      </c>
      <c r="I34" s="76">
        <f t="shared" ref="I34" si="19">I35</f>
        <v>21.1</v>
      </c>
      <c r="J34" s="76">
        <f t="shared" ref="J34" si="20">J35</f>
        <v>21.1</v>
      </c>
      <c r="K34" s="63" t="s">
        <v>16</v>
      </c>
      <c r="L34" s="76">
        <f t="shared" ref="L34" si="21">L35</f>
        <v>22.1</v>
      </c>
      <c r="M34" s="76">
        <f t="shared" ref="M34" si="22">M35</f>
        <v>22.1</v>
      </c>
      <c r="N34" s="64" t="s">
        <v>16</v>
      </c>
    </row>
    <row r="35" spans="1:14" ht="20.25" customHeight="1">
      <c r="A35" s="162"/>
      <c r="B35" s="171" t="s">
        <v>93</v>
      </c>
      <c r="C35" s="159" t="s">
        <v>17</v>
      </c>
      <c r="D35" s="181" t="s">
        <v>109</v>
      </c>
      <c r="E35" s="54" t="s">
        <v>18</v>
      </c>
      <c r="F35" s="76">
        <f>G35</f>
        <v>0</v>
      </c>
      <c r="G35" s="76">
        <v>0</v>
      </c>
      <c r="H35" s="63" t="s">
        <v>16</v>
      </c>
      <c r="I35" s="78">
        <v>21.1</v>
      </c>
      <c r="J35" s="78">
        <v>21.1</v>
      </c>
      <c r="K35" s="63" t="s">
        <v>16</v>
      </c>
      <c r="L35" s="78">
        <f>M35</f>
        <v>22.1</v>
      </c>
      <c r="M35" s="78">
        <v>22.1</v>
      </c>
      <c r="N35" s="64" t="s">
        <v>16</v>
      </c>
    </row>
    <row r="36" spans="1:14" ht="21.75" customHeight="1">
      <c r="A36" s="162"/>
      <c r="B36" s="169"/>
      <c r="C36" s="160"/>
      <c r="D36" s="181"/>
      <c r="E36" s="54" t="s">
        <v>19</v>
      </c>
      <c r="F36" s="58" t="s">
        <v>16</v>
      </c>
      <c r="G36" s="59" t="s">
        <v>16</v>
      </c>
      <c r="H36" s="63" t="s">
        <v>16</v>
      </c>
      <c r="I36" s="50" t="s">
        <v>16</v>
      </c>
      <c r="J36" s="50" t="s">
        <v>16</v>
      </c>
      <c r="K36" s="63" t="s">
        <v>16</v>
      </c>
      <c r="L36" s="50" t="s">
        <v>16</v>
      </c>
      <c r="M36" s="50" t="s">
        <v>16</v>
      </c>
      <c r="N36" s="64" t="s">
        <v>16</v>
      </c>
    </row>
    <row r="37" spans="1:14" ht="25.5">
      <c r="A37" s="163"/>
      <c r="B37" s="169"/>
      <c r="C37" s="160"/>
      <c r="D37" s="181"/>
      <c r="E37" s="74" t="s">
        <v>20</v>
      </c>
      <c r="F37" s="61" t="s">
        <v>16</v>
      </c>
      <c r="G37" s="62" t="s">
        <v>16</v>
      </c>
      <c r="H37" s="63" t="s">
        <v>16</v>
      </c>
      <c r="I37" s="63" t="s">
        <v>16</v>
      </c>
      <c r="J37" s="63" t="s">
        <v>16</v>
      </c>
      <c r="K37" s="63" t="s">
        <v>16</v>
      </c>
      <c r="L37" s="63" t="s">
        <v>16</v>
      </c>
      <c r="M37" s="63" t="s">
        <v>16</v>
      </c>
      <c r="N37" s="64" t="s">
        <v>16</v>
      </c>
    </row>
    <row r="38" spans="1:14" ht="24" customHeight="1">
      <c r="A38" s="161" t="s">
        <v>127</v>
      </c>
      <c r="B38" s="79" t="s">
        <v>133</v>
      </c>
      <c r="C38" s="48"/>
      <c r="D38" s="48"/>
      <c r="E38" s="48"/>
      <c r="F38" s="76">
        <f>F39</f>
        <v>15</v>
      </c>
      <c r="G38" s="76">
        <f t="shared" ref="G38" si="23">G39</f>
        <v>15</v>
      </c>
      <c r="H38" s="63" t="s">
        <v>16</v>
      </c>
      <c r="I38" s="76">
        <f t="shared" ref="I38" si="24">I39</f>
        <v>15.8</v>
      </c>
      <c r="J38" s="76">
        <f t="shared" ref="J38" si="25">J39</f>
        <v>15.8</v>
      </c>
      <c r="K38" s="63" t="s">
        <v>16</v>
      </c>
      <c r="L38" s="76">
        <f t="shared" ref="L38" si="26">L39</f>
        <v>16.600000000000001</v>
      </c>
      <c r="M38" s="76">
        <f t="shared" ref="M38" si="27">M39</f>
        <v>16.600000000000001</v>
      </c>
      <c r="N38" s="64" t="s">
        <v>16</v>
      </c>
    </row>
    <row r="39" spans="1:14" ht="21.75" customHeight="1">
      <c r="A39" s="162"/>
      <c r="B39" s="178" t="s">
        <v>94</v>
      </c>
      <c r="C39" s="159" t="s">
        <v>17</v>
      </c>
      <c r="D39" s="181" t="s">
        <v>109</v>
      </c>
      <c r="E39" s="54" t="s">
        <v>18</v>
      </c>
      <c r="F39" s="76">
        <f>G39</f>
        <v>15</v>
      </c>
      <c r="G39" s="76">
        <v>15</v>
      </c>
      <c r="H39" s="63" t="s">
        <v>16</v>
      </c>
      <c r="I39" s="78">
        <v>15.8</v>
      </c>
      <c r="J39" s="78">
        <v>15.8</v>
      </c>
      <c r="K39" s="63" t="s">
        <v>16</v>
      </c>
      <c r="L39" s="78">
        <f>M39</f>
        <v>16.600000000000001</v>
      </c>
      <c r="M39" s="78">
        <v>16.600000000000001</v>
      </c>
      <c r="N39" s="64" t="s">
        <v>16</v>
      </c>
    </row>
    <row r="40" spans="1:14" ht="22.5" customHeight="1">
      <c r="A40" s="162"/>
      <c r="B40" s="179"/>
      <c r="C40" s="160"/>
      <c r="D40" s="181"/>
      <c r="E40" s="54" t="s">
        <v>19</v>
      </c>
      <c r="F40" s="58" t="s">
        <v>16</v>
      </c>
      <c r="G40" s="59" t="s">
        <v>16</v>
      </c>
      <c r="H40" s="63" t="s">
        <v>16</v>
      </c>
      <c r="I40" s="50" t="s">
        <v>16</v>
      </c>
      <c r="J40" s="50" t="s">
        <v>16</v>
      </c>
      <c r="K40" s="63" t="s">
        <v>16</v>
      </c>
      <c r="L40" s="50" t="s">
        <v>16</v>
      </c>
      <c r="M40" s="50" t="s">
        <v>16</v>
      </c>
      <c r="N40" s="64" t="s">
        <v>16</v>
      </c>
    </row>
    <row r="41" spans="1:14" ht="35.25" customHeight="1">
      <c r="A41" s="163"/>
      <c r="B41" s="180"/>
      <c r="C41" s="160"/>
      <c r="D41" s="181"/>
      <c r="E41" s="74" t="s">
        <v>20</v>
      </c>
      <c r="F41" s="61" t="s">
        <v>16</v>
      </c>
      <c r="G41" s="62" t="s">
        <v>16</v>
      </c>
      <c r="H41" s="63" t="s">
        <v>16</v>
      </c>
      <c r="I41" s="63" t="s">
        <v>16</v>
      </c>
      <c r="J41" s="63" t="s">
        <v>16</v>
      </c>
      <c r="K41" s="63" t="s">
        <v>16</v>
      </c>
      <c r="L41" s="63" t="s">
        <v>16</v>
      </c>
      <c r="M41" s="63" t="s">
        <v>16</v>
      </c>
      <c r="N41" s="64" t="s">
        <v>16</v>
      </c>
    </row>
    <row r="42" spans="1:14" ht="21" customHeight="1">
      <c r="A42" s="161" t="s">
        <v>125</v>
      </c>
      <c r="B42" s="79" t="s">
        <v>134</v>
      </c>
      <c r="C42" s="48"/>
      <c r="D42" s="48"/>
      <c r="E42" s="48"/>
      <c r="F42" s="76">
        <f>F43</f>
        <v>0</v>
      </c>
      <c r="G42" s="76">
        <f t="shared" ref="G42" si="28">G43</f>
        <v>0</v>
      </c>
      <c r="H42" s="63" t="s">
        <v>16</v>
      </c>
      <c r="I42" s="76">
        <f t="shared" ref="I42" si="29">I43</f>
        <v>10.5</v>
      </c>
      <c r="J42" s="76">
        <f t="shared" ref="J42" si="30">J43</f>
        <v>10.5</v>
      </c>
      <c r="K42" s="63" t="s">
        <v>16</v>
      </c>
      <c r="L42" s="76">
        <f t="shared" ref="L42" si="31">L43</f>
        <v>50</v>
      </c>
      <c r="M42" s="76">
        <f t="shared" ref="M42" si="32">M43</f>
        <v>50</v>
      </c>
      <c r="N42" s="64" t="s">
        <v>16</v>
      </c>
    </row>
    <row r="43" spans="1:14" ht="20.25" customHeight="1">
      <c r="A43" s="162"/>
      <c r="B43" s="210" t="s">
        <v>158</v>
      </c>
      <c r="C43" s="159" t="s">
        <v>17</v>
      </c>
      <c r="D43" s="181" t="s">
        <v>109</v>
      </c>
      <c r="E43" s="54" t="s">
        <v>18</v>
      </c>
      <c r="F43" s="76">
        <f>G43</f>
        <v>0</v>
      </c>
      <c r="G43" s="76">
        <v>0</v>
      </c>
      <c r="H43" s="63" t="s">
        <v>16</v>
      </c>
      <c r="I43" s="78">
        <v>10.5</v>
      </c>
      <c r="J43" s="78">
        <v>10.5</v>
      </c>
      <c r="K43" s="63" t="s">
        <v>16</v>
      </c>
      <c r="L43" s="78">
        <f>M43</f>
        <v>50</v>
      </c>
      <c r="M43" s="78">
        <v>50</v>
      </c>
      <c r="N43" s="64" t="s">
        <v>16</v>
      </c>
    </row>
    <row r="44" spans="1:14">
      <c r="A44" s="162"/>
      <c r="B44" s="211"/>
      <c r="C44" s="160"/>
      <c r="D44" s="181"/>
      <c r="E44" s="54" t="s">
        <v>19</v>
      </c>
      <c r="F44" s="58" t="s">
        <v>16</v>
      </c>
      <c r="G44" s="59" t="s">
        <v>16</v>
      </c>
      <c r="H44" s="50" t="s">
        <v>16</v>
      </c>
      <c r="I44" s="50" t="s">
        <v>16</v>
      </c>
      <c r="J44" s="50" t="s">
        <v>16</v>
      </c>
      <c r="K44" s="50" t="s">
        <v>16</v>
      </c>
      <c r="L44" s="50" t="s">
        <v>16</v>
      </c>
      <c r="M44" s="50" t="s">
        <v>16</v>
      </c>
      <c r="N44" s="51" t="s">
        <v>16</v>
      </c>
    </row>
    <row r="45" spans="1:14" ht="25.5">
      <c r="A45" s="163"/>
      <c r="B45" s="212"/>
      <c r="C45" s="160"/>
      <c r="D45" s="181"/>
      <c r="E45" s="74" t="s">
        <v>20</v>
      </c>
      <c r="F45" s="61" t="s">
        <v>16</v>
      </c>
      <c r="G45" s="62" t="s">
        <v>16</v>
      </c>
      <c r="H45" s="63" t="s">
        <v>16</v>
      </c>
      <c r="I45" s="63" t="s">
        <v>16</v>
      </c>
      <c r="J45" s="63" t="s">
        <v>16</v>
      </c>
      <c r="K45" s="63" t="s">
        <v>16</v>
      </c>
      <c r="L45" s="63" t="s">
        <v>16</v>
      </c>
      <c r="M45" s="63" t="s">
        <v>16</v>
      </c>
      <c r="N45" s="64" t="s">
        <v>16</v>
      </c>
    </row>
    <row r="46" spans="1:14" ht="22.5" customHeight="1">
      <c r="A46" s="161" t="s">
        <v>127</v>
      </c>
      <c r="B46" s="75" t="s">
        <v>135</v>
      </c>
      <c r="C46" s="47"/>
      <c r="D46" s="47"/>
      <c r="E46" s="107"/>
      <c r="F46" s="76">
        <f>F47</f>
        <v>0</v>
      </c>
      <c r="G46" s="76">
        <f t="shared" ref="G46" si="33">G47</f>
        <v>0</v>
      </c>
      <c r="H46" s="76" t="s">
        <v>16</v>
      </c>
      <c r="I46" s="76">
        <f t="shared" ref="I46" si="34">I47</f>
        <v>150</v>
      </c>
      <c r="J46" s="76">
        <f t="shared" ref="J46" si="35">J47</f>
        <v>150</v>
      </c>
      <c r="K46" s="76" t="s">
        <v>16</v>
      </c>
      <c r="L46" s="76">
        <f t="shared" ref="L46" si="36">L47</f>
        <v>137.5</v>
      </c>
      <c r="M46" s="76">
        <f t="shared" ref="M46" si="37">M47</f>
        <v>137.5</v>
      </c>
      <c r="N46" s="77" t="s">
        <v>16</v>
      </c>
    </row>
    <row r="47" spans="1:14" ht="21.75" customHeight="1">
      <c r="A47" s="162"/>
      <c r="B47" s="171" t="s">
        <v>95</v>
      </c>
      <c r="C47" s="159" t="s">
        <v>17</v>
      </c>
      <c r="D47" s="181" t="s">
        <v>109</v>
      </c>
      <c r="E47" s="106" t="s">
        <v>18</v>
      </c>
      <c r="F47" s="58">
        <f>G47</f>
        <v>0</v>
      </c>
      <c r="G47" s="58">
        <v>0</v>
      </c>
      <c r="H47" s="50" t="s">
        <v>16</v>
      </c>
      <c r="I47" s="55">
        <v>150</v>
      </c>
      <c r="J47" s="55">
        <v>150</v>
      </c>
      <c r="K47" s="50" t="s">
        <v>16</v>
      </c>
      <c r="L47" s="55">
        <f>M47</f>
        <v>137.5</v>
      </c>
      <c r="M47" s="55">
        <v>137.5</v>
      </c>
      <c r="N47" s="51" t="s">
        <v>16</v>
      </c>
    </row>
    <row r="48" spans="1:14">
      <c r="A48" s="162"/>
      <c r="B48" s="169"/>
      <c r="C48" s="160"/>
      <c r="D48" s="181"/>
      <c r="E48" s="106" t="s">
        <v>19</v>
      </c>
      <c r="F48" s="58" t="s">
        <v>16</v>
      </c>
      <c r="G48" s="59" t="s">
        <v>16</v>
      </c>
      <c r="H48" s="50" t="s">
        <v>16</v>
      </c>
      <c r="I48" s="50" t="s">
        <v>16</v>
      </c>
      <c r="J48" s="50" t="s">
        <v>16</v>
      </c>
      <c r="K48" s="50" t="s">
        <v>16</v>
      </c>
      <c r="L48" s="50" t="s">
        <v>16</v>
      </c>
      <c r="M48" s="50" t="s">
        <v>16</v>
      </c>
      <c r="N48" s="51" t="s">
        <v>16</v>
      </c>
    </row>
    <row r="49" spans="1:14" ht="25.5">
      <c r="A49" s="163"/>
      <c r="B49" s="169"/>
      <c r="C49" s="160"/>
      <c r="D49" s="181"/>
      <c r="E49" s="74" t="s">
        <v>20</v>
      </c>
      <c r="F49" s="58" t="s">
        <v>16</v>
      </c>
      <c r="G49" s="59" t="s">
        <v>16</v>
      </c>
      <c r="H49" s="50" t="s">
        <v>16</v>
      </c>
      <c r="I49" s="50" t="s">
        <v>16</v>
      </c>
      <c r="J49" s="50" t="s">
        <v>16</v>
      </c>
      <c r="K49" s="50" t="s">
        <v>16</v>
      </c>
      <c r="L49" s="50" t="s">
        <v>16</v>
      </c>
      <c r="M49" s="50" t="s">
        <v>16</v>
      </c>
      <c r="N49" s="51" t="s">
        <v>16</v>
      </c>
    </row>
    <row r="50" spans="1:14" ht="47.25" customHeight="1" thickBot="1">
      <c r="A50" s="119"/>
      <c r="B50" s="175" t="s">
        <v>24</v>
      </c>
      <c r="C50" s="176"/>
      <c r="D50" s="176"/>
      <c r="E50" s="176"/>
      <c r="F50" s="176"/>
      <c r="G50" s="176"/>
      <c r="H50" s="176"/>
      <c r="I50" s="176"/>
      <c r="J50" s="176"/>
      <c r="K50" s="176"/>
      <c r="L50" s="176"/>
      <c r="M50" s="176"/>
      <c r="N50" s="177"/>
    </row>
    <row r="51" spans="1:14" ht="19.5" customHeight="1">
      <c r="A51" s="162" t="s">
        <v>136</v>
      </c>
      <c r="B51" s="164" t="s">
        <v>25</v>
      </c>
      <c r="C51" s="80"/>
      <c r="D51" s="80"/>
      <c r="E51" s="80"/>
      <c r="F51" s="81">
        <f>G51</f>
        <v>1031.4000000000001</v>
      </c>
      <c r="G51" s="81">
        <f>G52</f>
        <v>1031.4000000000001</v>
      </c>
      <c r="H51" s="82" t="s">
        <v>16</v>
      </c>
      <c r="I51" s="81">
        <f>J51</f>
        <v>2165.9</v>
      </c>
      <c r="J51" s="81">
        <f>J52</f>
        <v>2165.9</v>
      </c>
      <c r="K51" s="82" t="s">
        <v>16</v>
      </c>
      <c r="L51" s="81">
        <f>M51</f>
        <v>2314.8000000000002</v>
      </c>
      <c r="M51" s="81">
        <f>M52</f>
        <v>2314.8000000000002</v>
      </c>
      <c r="N51" s="83" t="s">
        <v>16</v>
      </c>
    </row>
    <row r="52" spans="1:14" ht="20.25" customHeight="1">
      <c r="A52" s="162"/>
      <c r="B52" s="164"/>
      <c r="C52" s="159" t="s">
        <v>17</v>
      </c>
      <c r="D52" s="181" t="s">
        <v>109</v>
      </c>
      <c r="E52" s="54" t="s">
        <v>18</v>
      </c>
      <c r="F52" s="84">
        <f>G52</f>
        <v>1031.4000000000001</v>
      </c>
      <c r="G52" s="84">
        <f>G56+G69+G86+G103+G112+G121+G134</f>
        <v>1031.4000000000001</v>
      </c>
      <c r="H52" s="85" t="s">
        <v>16</v>
      </c>
      <c r="I52" s="84">
        <f>J52</f>
        <v>2165.9</v>
      </c>
      <c r="J52" s="84">
        <f>J56+J69+J86+J103+J112+J121+J134</f>
        <v>2165.9</v>
      </c>
      <c r="K52" s="85" t="s">
        <v>16</v>
      </c>
      <c r="L52" s="84">
        <f>M52</f>
        <v>2314.8000000000002</v>
      </c>
      <c r="M52" s="84">
        <f>M56+M69+M86+M103+M112+M121+M134</f>
        <v>2314.8000000000002</v>
      </c>
      <c r="N52" s="86" t="s">
        <v>16</v>
      </c>
    </row>
    <row r="53" spans="1:14">
      <c r="A53" s="162"/>
      <c r="B53" s="164"/>
      <c r="C53" s="160"/>
      <c r="D53" s="181"/>
      <c r="E53" s="54" t="s">
        <v>19</v>
      </c>
      <c r="F53" s="58" t="s">
        <v>16</v>
      </c>
      <c r="G53" s="59" t="s">
        <v>16</v>
      </c>
      <c r="H53" s="50" t="s">
        <v>16</v>
      </c>
      <c r="I53" s="50" t="s">
        <v>16</v>
      </c>
      <c r="J53" s="50" t="s">
        <v>16</v>
      </c>
      <c r="K53" s="50" t="s">
        <v>16</v>
      </c>
      <c r="L53" s="50" t="s">
        <v>16</v>
      </c>
      <c r="M53" s="50" t="s">
        <v>16</v>
      </c>
      <c r="N53" s="51" t="s">
        <v>16</v>
      </c>
    </row>
    <row r="54" spans="1:14" ht="25.5">
      <c r="A54" s="163"/>
      <c r="B54" s="165"/>
      <c r="C54" s="160"/>
      <c r="D54" s="181"/>
      <c r="E54" s="74" t="s">
        <v>20</v>
      </c>
      <c r="F54" s="61" t="s">
        <v>16</v>
      </c>
      <c r="G54" s="62" t="s">
        <v>16</v>
      </c>
      <c r="H54" s="63" t="s">
        <v>16</v>
      </c>
      <c r="I54" s="63" t="s">
        <v>16</v>
      </c>
      <c r="J54" s="63" t="s">
        <v>16</v>
      </c>
      <c r="K54" s="63" t="s">
        <v>16</v>
      </c>
      <c r="L54" s="63" t="s">
        <v>16</v>
      </c>
      <c r="M54" s="63" t="s">
        <v>16</v>
      </c>
      <c r="N54" s="64" t="s">
        <v>16</v>
      </c>
    </row>
    <row r="55" spans="1:14" ht="26.25" customHeight="1">
      <c r="A55" s="172" t="s">
        <v>136</v>
      </c>
      <c r="B55" s="75" t="s">
        <v>137</v>
      </c>
      <c r="C55" s="47"/>
      <c r="D55" s="47"/>
      <c r="E55" s="87"/>
      <c r="F55" s="84">
        <f>G55</f>
        <v>78.099999999999994</v>
      </c>
      <c r="G55" s="84">
        <f>G56</f>
        <v>78.099999999999994</v>
      </c>
      <c r="H55" s="88" t="s">
        <v>16</v>
      </c>
      <c r="I55" s="84">
        <f>J55</f>
        <v>188.3</v>
      </c>
      <c r="J55" s="84">
        <f>J56</f>
        <v>188.3</v>
      </c>
      <c r="K55" s="88" t="s">
        <v>16</v>
      </c>
      <c r="L55" s="84">
        <f>M55</f>
        <v>321.3</v>
      </c>
      <c r="M55" s="84">
        <f>M56</f>
        <v>321.3</v>
      </c>
      <c r="N55" s="89" t="s">
        <v>16</v>
      </c>
    </row>
    <row r="56" spans="1:14" ht="21.75" customHeight="1">
      <c r="A56" s="173"/>
      <c r="B56" s="171" t="s">
        <v>141</v>
      </c>
      <c r="C56" s="159" t="s">
        <v>17</v>
      </c>
      <c r="D56" s="181" t="s">
        <v>109</v>
      </c>
      <c r="E56" s="54" t="s">
        <v>18</v>
      </c>
      <c r="F56" s="58">
        <f>G56</f>
        <v>78.099999999999994</v>
      </c>
      <c r="G56" s="58">
        <f>G61+G65</f>
        <v>78.099999999999994</v>
      </c>
      <c r="H56" s="50" t="s">
        <v>16</v>
      </c>
      <c r="I56" s="55">
        <f>J56</f>
        <v>188.3</v>
      </c>
      <c r="J56" s="55">
        <f>J61+J65</f>
        <v>188.3</v>
      </c>
      <c r="K56" s="50" t="s">
        <v>16</v>
      </c>
      <c r="L56" s="55">
        <f>M56</f>
        <v>321.3</v>
      </c>
      <c r="M56" s="55">
        <f>M61+M65</f>
        <v>321.3</v>
      </c>
      <c r="N56" s="51" t="s">
        <v>16</v>
      </c>
    </row>
    <row r="57" spans="1:14">
      <c r="A57" s="173"/>
      <c r="B57" s="169"/>
      <c r="C57" s="160"/>
      <c r="D57" s="181"/>
      <c r="E57" s="54" t="s">
        <v>19</v>
      </c>
      <c r="F57" s="58" t="s">
        <v>16</v>
      </c>
      <c r="G57" s="59" t="s">
        <v>16</v>
      </c>
      <c r="H57" s="50" t="s">
        <v>16</v>
      </c>
      <c r="I57" s="50" t="s">
        <v>16</v>
      </c>
      <c r="J57" s="50" t="s">
        <v>16</v>
      </c>
      <c r="K57" s="50" t="s">
        <v>16</v>
      </c>
      <c r="L57" s="50" t="s">
        <v>16</v>
      </c>
      <c r="M57" s="50" t="s">
        <v>16</v>
      </c>
      <c r="N57" s="51" t="s">
        <v>16</v>
      </c>
    </row>
    <row r="58" spans="1:14" ht="25.5">
      <c r="A58" s="173"/>
      <c r="B58" s="169"/>
      <c r="C58" s="160"/>
      <c r="D58" s="181"/>
      <c r="E58" s="74" t="s">
        <v>20</v>
      </c>
      <c r="F58" s="61" t="s">
        <v>16</v>
      </c>
      <c r="G58" s="62" t="s">
        <v>16</v>
      </c>
      <c r="H58" s="63" t="s">
        <v>16</v>
      </c>
      <c r="I58" s="63" t="s">
        <v>16</v>
      </c>
      <c r="J58" s="63" t="s">
        <v>16</v>
      </c>
      <c r="K58" s="63" t="s">
        <v>16</v>
      </c>
      <c r="L58" s="63" t="s">
        <v>16</v>
      </c>
      <c r="M58" s="63" t="s">
        <v>16</v>
      </c>
      <c r="N58" s="64" t="s">
        <v>16</v>
      </c>
    </row>
    <row r="59" spans="1:14">
      <c r="A59" s="174"/>
      <c r="B59" s="48" t="s">
        <v>23</v>
      </c>
      <c r="C59" s="54"/>
      <c r="D59" s="54"/>
      <c r="E59" s="74"/>
      <c r="F59" s="58"/>
      <c r="G59" s="59"/>
      <c r="H59" s="50"/>
      <c r="I59" s="50"/>
      <c r="J59" s="50"/>
      <c r="K59" s="50"/>
      <c r="L59" s="50"/>
      <c r="M59" s="50"/>
      <c r="N59" s="51"/>
    </row>
    <row r="60" spans="1:14" ht="26.25" customHeight="1">
      <c r="A60" s="162" t="s">
        <v>136</v>
      </c>
      <c r="B60" s="79" t="s">
        <v>138</v>
      </c>
      <c r="C60" s="48"/>
      <c r="D60" s="48"/>
      <c r="E60" s="87"/>
      <c r="F60" s="84">
        <f>G60</f>
        <v>0</v>
      </c>
      <c r="G60" s="84">
        <f>G61</f>
        <v>0</v>
      </c>
      <c r="H60" s="88"/>
      <c r="I60" s="84">
        <f>J60</f>
        <v>15.8</v>
      </c>
      <c r="J60" s="84">
        <f>J61</f>
        <v>15.8</v>
      </c>
      <c r="K60" s="84"/>
      <c r="L60" s="84">
        <f>M60</f>
        <v>16.600000000000001</v>
      </c>
      <c r="M60" s="84">
        <f>M61</f>
        <v>16.600000000000001</v>
      </c>
      <c r="N60" s="89"/>
    </row>
    <row r="61" spans="1:14" ht="15.75" customHeight="1">
      <c r="A61" s="162"/>
      <c r="B61" s="171" t="s">
        <v>142</v>
      </c>
      <c r="C61" s="159" t="s">
        <v>17</v>
      </c>
      <c r="D61" s="181" t="s">
        <v>109</v>
      </c>
      <c r="E61" s="54" t="s">
        <v>18</v>
      </c>
      <c r="F61" s="58">
        <f>G61</f>
        <v>0</v>
      </c>
      <c r="G61" s="58">
        <v>0</v>
      </c>
      <c r="H61" s="50"/>
      <c r="I61" s="55">
        <v>15.8</v>
      </c>
      <c r="J61" s="55">
        <v>15.8</v>
      </c>
      <c r="K61" s="55"/>
      <c r="L61" s="55">
        <f>M61</f>
        <v>16.600000000000001</v>
      </c>
      <c r="M61" s="55">
        <v>16.600000000000001</v>
      </c>
      <c r="N61" s="56"/>
    </row>
    <row r="62" spans="1:14">
      <c r="A62" s="162"/>
      <c r="B62" s="169"/>
      <c r="C62" s="160"/>
      <c r="D62" s="181"/>
      <c r="E62" s="54" t="s">
        <v>19</v>
      </c>
      <c r="F62" s="58" t="s">
        <v>16</v>
      </c>
      <c r="G62" s="59" t="s">
        <v>16</v>
      </c>
      <c r="H62" s="50" t="s">
        <v>16</v>
      </c>
      <c r="I62" s="50" t="s">
        <v>16</v>
      </c>
      <c r="J62" s="50" t="s">
        <v>16</v>
      </c>
      <c r="K62" s="50" t="s">
        <v>16</v>
      </c>
      <c r="L62" s="50" t="s">
        <v>16</v>
      </c>
      <c r="M62" s="50" t="s">
        <v>16</v>
      </c>
      <c r="N62" s="51" t="s">
        <v>16</v>
      </c>
    </row>
    <row r="63" spans="1:14" ht="38.25" customHeight="1">
      <c r="A63" s="163"/>
      <c r="B63" s="169"/>
      <c r="C63" s="160"/>
      <c r="D63" s="181"/>
      <c r="E63" s="74" t="s">
        <v>20</v>
      </c>
      <c r="F63" s="61" t="s">
        <v>16</v>
      </c>
      <c r="G63" s="62" t="s">
        <v>16</v>
      </c>
      <c r="H63" s="63" t="s">
        <v>16</v>
      </c>
      <c r="I63" s="63" t="s">
        <v>16</v>
      </c>
      <c r="J63" s="63" t="s">
        <v>16</v>
      </c>
      <c r="K63" s="63" t="s">
        <v>16</v>
      </c>
      <c r="L63" s="63" t="s">
        <v>16</v>
      </c>
      <c r="M63" s="63" t="s">
        <v>16</v>
      </c>
      <c r="N63" s="64" t="s">
        <v>16</v>
      </c>
    </row>
    <row r="64" spans="1:14" ht="24.75" customHeight="1">
      <c r="A64" s="161" t="s">
        <v>136</v>
      </c>
      <c r="B64" s="79" t="s">
        <v>139</v>
      </c>
      <c r="C64" s="48"/>
      <c r="D64" s="48"/>
      <c r="E64" s="87"/>
      <c r="F64" s="84">
        <f>G64</f>
        <v>78.099999999999994</v>
      </c>
      <c r="G64" s="84">
        <f>G65</f>
        <v>78.099999999999994</v>
      </c>
      <c r="H64" s="88"/>
      <c r="I64" s="84">
        <f>J64</f>
        <v>172.5</v>
      </c>
      <c r="J64" s="84">
        <f>J65</f>
        <v>172.5</v>
      </c>
      <c r="K64" s="84"/>
      <c r="L64" s="84">
        <f>M64</f>
        <v>304.7</v>
      </c>
      <c r="M64" s="84">
        <f>M65</f>
        <v>304.7</v>
      </c>
      <c r="N64" s="89"/>
    </row>
    <row r="65" spans="1:14" ht="19.5" customHeight="1">
      <c r="A65" s="162"/>
      <c r="B65" s="171" t="s">
        <v>140</v>
      </c>
      <c r="C65" s="159" t="s">
        <v>17</v>
      </c>
      <c r="D65" s="181" t="s">
        <v>109</v>
      </c>
      <c r="E65" s="54" t="s">
        <v>18</v>
      </c>
      <c r="F65" s="58">
        <f>G65</f>
        <v>78.099999999999994</v>
      </c>
      <c r="G65" s="58">
        <v>78.099999999999994</v>
      </c>
      <c r="H65" s="50"/>
      <c r="I65" s="55">
        <v>172.5</v>
      </c>
      <c r="J65" s="55">
        <v>172.5</v>
      </c>
      <c r="K65" s="55"/>
      <c r="L65" s="55">
        <f>M65</f>
        <v>304.7</v>
      </c>
      <c r="M65" s="55">
        <v>304.7</v>
      </c>
      <c r="N65" s="56"/>
    </row>
    <row r="66" spans="1:14" ht="20.25" customHeight="1">
      <c r="A66" s="162"/>
      <c r="B66" s="169"/>
      <c r="C66" s="160"/>
      <c r="D66" s="181"/>
      <c r="E66" s="54" t="s">
        <v>19</v>
      </c>
      <c r="F66" s="58" t="s">
        <v>16</v>
      </c>
      <c r="G66" s="59" t="s">
        <v>16</v>
      </c>
      <c r="H66" s="50" t="s">
        <v>16</v>
      </c>
      <c r="I66" s="50" t="s">
        <v>16</v>
      </c>
      <c r="J66" s="50" t="s">
        <v>16</v>
      </c>
      <c r="K66" s="50" t="s">
        <v>16</v>
      </c>
      <c r="L66" s="50" t="s">
        <v>16</v>
      </c>
      <c r="M66" s="50" t="s">
        <v>16</v>
      </c>
      <c r="N66" s="51" t="s">
        <v>16</v>
      </c>
    </row>
    <row r="67" spans="1:14" ht="25.5">
      <c r="A67" s="163"/>
      <c r="B67" s="169"/>
      <c r="C67" s="160"/>
      <c r="D67" s="181"/>
      <c r="E67" s="74" t="s">
        <v>20</v>
      </c>
      <c r="F67" s="61" t="s">
        <v>16</v>
      </c>
      <c r="G67" s="62" t="s">
        <v>16</v>
      </c>
      <c r="H67" s="63" t="s">
        <v>16</v>
      </c>
      <c r="I67" s="63" t="s">
        <v>16</v>
      </c>
      <c r="J67" s="63" t="s">
        <v>16</v>
      </c>
      <c r="K67" s="63" t="s">
        <v>16</v>
      </c>
      <c r="L67" s="63" t="s">
        <v>16</v>
      </c>
      <c r="M67" s="63" t="s">
        <v>16</v>
      </c>
      <c r="N67" s="64" t="s">
        <v>16</v>
      </c>
    </row>
    <row r="68" spans="1:14" ht="21" customHeight="1">
      <c r="A68" s="161" t="s">
        <v>136</v>
      </c>
      <c r="B68" s="75" t="s">
        <v>143</v>
      </c>
      <c r="C68" s="47"/>
      <c r="D68" s="47"/>
      <c r="E68" s="87"/>
      <c r="F68" s="84">
        <f>G68</f>
        <v>101.1</v>
      </c>
      <c r="G68" s="84">
        <f>G69</f>
        <v>101.1</v>
      </c>
      <c r="H68" s="88" t="s">
        <v>16</v>
      </c>
      <c r="I68" s="84">
        <f>J68</f>
        <v>128.9</v>
      </c>
      <c r="J68" s="84">
        <f>J69</f>
        <v>128.9</v>
      </c>
      <c r="K68" s="88" t="s">
        <v>16</v>
      </c>
      <c r="L68" s="84">
        <f>M68</f>
        <v>384.4</v>
      </c>
      <c r="M68" s="84">
        <f>M69</f>
        <v>384.4</v>
      </c>
      <c r="N68" s="89" t="s">
        <v>16</v>
      </c>
    </row>
    <row r="69" spans="1:14" ht="21" customHeight="1">
      <c r="A69" s="162"/>
      <c r="B69" s="171" t="s">
        <v>96</v>
      </c>
      <c r="C69" s="159" t="s">
        <v>17</v>
      </c>
      <c r="D69" s="181" t="s">
        <v>109</v>
      </c>
      <c r="E69" s="54" t="s">
        <v>18</v>
      </c>
      <c r="F69" s="58">
        <f>G69</f>
        <v>101.1</v>
      </c>
      <c r="G69" s="58">
        <f>G74+G78+G82</f>
        <v>101.1</v>
      </c>
      <c r="H69" s="50" t="s">
        <v>16</v>
      </c>
      <c r="I69" s="55">
        <f>J69</f>
        <v>128.9</v>
      </c>
      <c r="J69" s="55">
        <f>J74+J78+J82</f>
        <v>128.9</v>
      </c>
      <c r="K69" s="50" t="s">
        <v>16</v>
      </c>
      <c r="L69" s="55">
        <f>M69</f>
        <v>384.4</v>
      </c>
      <c r="M69" s="55">
        <f>M74+M78+M82</f>
        <v>384.4</v>
      </c>
      <c r="N69" s="51" t="s">
        <v>16</v>
      </c>
    </row>
    <row r="70" spans="1:14">
      <c r="A70" s="162"/>
      <c r="B70" s="169"/>
      <c r="C70" s="160"/>
      <c r="D70" s="181"/>
      <c r="E70" s="54" t="s">
        <v>19</v>
      </c>
      <c r="F70" s="58" t="s">
        <v>16</v>
      </c>
      <c r="G70" s="59" t="s">
        <v>16</v>
      </c>
      <c r="H70" s="50" t="s">
        <v>16</v>
      </c>
      <c r="I70" s="50" t="s">
        <v>16</v>
      </c>
      <c r="J70" s="50" t="s">
        <v>16</v>
      </c>
      <c r="K70" s="50" t="s">
        <v>16</v>
      </c>
      <c r="L70" s="50" t="s">
        <v>16</v>
      </c>
      <c r="M70" s="50" t="s">
        <v>16</v>
      </c>
      <c r="N70" s="51" t="s">
        <v>16</v>
      </c>
    </row>
    <row r="71" spans="1:14" ht="25.5">
      <c r="A71" s="162"/>
      <c r="B71" s="169"/>
      <c r="C71" s="160"/>
      <c r="D71" s="181"/>
      <c r="E71" s="74" t="s">
        <v>20</v>
      </c>
      <c r="F71" s="61" t="s">
        <v>16</v>
      </c>
      <c r="G71" s="62" t="s">
        <v>16</v>
      </c>
      <c r="H71" s="63" t="s">
        <v>16</v>
      </c>
      <c r="I71" s="63" t="s">
        <v>16</v>
      </c>
      <c r="J71" s="63" t="s">
        <v>16</v>
      </c>
      <c r="K71" s="63" t="s">
        <v>16</v>
      </c>
      <c r="L71" s="63" t="s">
        <v>16</v>
      </c>
      <c r="M71" s="63" t="s">
        <v>16</v>
      </c>
      <c r="N71" s="64" t="s">
        <v>16</v>
      </c>
    </row>
    <row r="72" spans="1:14">
      <c r="A72" s="163"/>
      <c r="B72" s="105" t="s">
        <v>23</v>
      </c>
      <c r="C72" s="57"/>
      <c r="D72" s="53"/>
      <c r="E72" s="74"/>
      <c r="F72" s="61"/>
      <c r="G72" s="62"/>
      <c r="H72" s="63"/>
      <c r="I72" s="63"/>
      <c r="J72" s="63"/>
      <c r="K72" s="63"/>
      <c r="L72" s="63"/>
      <c r="M72" s="63"/>
      <c r="N72" s="64"/>
    </row>
    <row r="73" spans="1:14" ht="21" customHeight="1">
      <c r="A73" s="161" t="s">
        <v>136</v>
      </c>
      <c r="B73" s="108" t="s">
        <v>144</v>
      </c>
      <c r="C73" s="107"/>
      <c r="D73" s="107"/>
      <c r="E73" s="87"/>
      <c r="F73" s="84">
        <f>G73</f>
        <v>0</v>
      </c>
      <c r="G73" s="84">
        <f>G74</f>
        <v>0</v>
      </c>
      <c r="H73" s="88"/>
      <c r="I73" s="84">
        <f>J73</f>
        <v>0</v>
      </c>
      <c r="J73" s="84">
        <f>J74</f>
        <v>0</v>
      </c>
      <c r="K73" s="84"/>
      <c r="L73" s="84">
        <f>M73</f>
        <v>137.1</v>
      </c>
      <c r="M73" s="84">
        <f>M74</f>
        <v>137.1</v>
      </c>
      <c r="N73" s="89"/>
    </row>
    <row r="74" spans="1:14" ht="15" customHeight="1">
      <c r="A74" s="162"/>
      <c r="B74" s="171" t="s">
        <v>98</v>
      </c>
      <c r="C74" s="159" t="s">
        <v>17</v>
      </c>
      <c r="D74" s="181" t="s">
        <v>109</v>
      </c>
      <c r="E74" s="106" t="s">
        <v>18</v>
      </c>
      <c r="F74" s="90">
        <f>G74</f>
        <v>0</v>
      </c>
      <c r="G74" s="90">
        <v>0</v>
      </c>
      <c r="H74" s="91"/>
      <c r="I74" s="92">
        <v>0</v>
      </c>
      <c r="J74" s="92">
        <v>0</v>
      </c>
      <c r="K74" s="92"/>
      <c r="L74" s="55">
        <f>M74</f>
        <v>137.1</v>
      </c>
      <c r="M74" s="55">
        <v>137.1</v>
      </c>
      <c r="N74" s="56"/>
    </row>
    <row r="75" spans="1:14">
      <c r="A75" s="162"/>
      <c r="B75" s="169"/>
      <c r="C75" s="160"/>
      <c r="D75" s="181"/>
      <c r="E75" s="106" t="s">
        <v>19</v>
      </c>
      <c r="F75" s="58" t="s">
        <v>16</v>
      </c>
      <c r="G75" s="59" t="s">
        <v>16</v>
      </c>
      <c r="H75" s="50" t="s">
        <v>16</v>
      </c>
      <c r="I75" s="50" t="s">
        <v>16</v>
      </c>
      <c r="J75" s="50" t="s">
        <v>16</v>
      </c>
      <c r="K75" s="50" t="s">
        <v>16</v>
      </c>
      <c r="L75" s="50" t="s">
        <v>16</v>
      </c>
      <c r="M75" s="50" t="s">
        <v>16</v>
      </c>
      <c r="N75" s="51" t="s">
        <v>16</v>
      </c>
    </row>
    <row r="76" spans="1:14" ht="39" customHeight="1">
      <c r="A76" s="163"/>
      <c r="B76" s="169"/>
      <c r="C76" s="160"/>
      <c r="D76" s="181"/>
      <c r="E76" s="74" t="s">
        <v>20</v>
      </c>
      <c r="F76" s="58" t="s">
        <v>16</v>
      </c>
      <c r="G76" s="59" t="s">
        <v>16</v>
      </c>
      <c r="H76" s="50" t="s">
        <v>16</v>
      </c>
      <c r="I76" s="50" t="s">
        <v>16</v>
      </c>
      <c r="J76" s="50" t="s">
        <v>16</v>
      </c>
      <c r="K76" s="50" t="s">
        <v>16</v>
      </c>
      <c r="L76" s="50" t="s">
        <v>16</v>
      </c>
      <c r="M76" s="50" t="s">
        <v>16</v>
      </c>
      <c r="N76" s="51" t="s">
        <v>16</v>
      </c>
    </row>
    <row r="77" spans="1:14" ht="20.25" customHeight="1">
      <c r="A77" s="161" t="s">
        <v>136</v>
      </c>
      <c r="B77" s="79" t="s">
        <v>145</v>
      </c>
      <c r="C77" s="48"/>
      <c r="D77" s="48"/>
      <c r="E77" s="87"/>
      <c r="F77" s="84">
        <f>G77</f>
        <v>21.1</v>
      </c>
      <c r="G77" s="84">
        <f>G78</f>
        <v>21.1</v>
      </c>
      <c r="H77" s="63" t="s">
        <v>16</v>
      </c>
      <c r="I77" s="84">
        <f>J77</f>
        <v>44.7</v>
      </c>
      <c r="J77" s="84">
        <f>J78</f>
        <v>44.7</v>
      </c>
      <c r="K77" s="63" t="s">
        <v>16</v>
      </c>
      <c r="L77" s="84">
        <f>M77</f>
        <v>47.2</v>
      </c>
      <c r="M77" s="84">
        <f>M78</f>
        <v>47.2</v>
      </c>
      <c r="N77" s="64" t="s">
        <v>16</v>
      </c>
    </row>
    <row r="78" spans="1:14" ht="20.25" customHeight="1">
      <c r="A78" s="162"/>
      <c r="B78" s="178" t="s">
        <v>97</v>
      </c>
      <c r="C78" s="159" t="s">
        <v>17</v>
      </c>
      <c r="D78" s="181" t="s">
        <v>109</v>
      </c>
      <c r="E78" s="54" t="s">
        <v>18</v>
      </c>
      <c r="F78" s="58">
        <f>G78</f>
        <v>21.1</v>
      </c>
      <c r="G78" s="58">
        <v>21.1</v>
      </c>
      <c r="H78" s="63" t="s">
        <v>16</v>
      </c>
      <c r="I78" s="55">
        <v>44.7</v>
      </c>
      <c r="J78" s="55">
        <v>44.7</v>
      </c>
      <c r="K78" s="63" t="s">
        <v>16</v>
      </c>
      <c r="L78" s="55">
        <f>M78</f>
        <v>47.2</v>
      </c>
      <c r="M78" s="55">
        <v>47.2</v>
      </c>
      <c r="N78" s="64" t="s">
        <v>16</v>
      </c>
    </row>
    <row r="79" spans="1:14">
      <c r="A79" s="162"/>
      <c r="B79" s="179"/>
      <c r="C79" s="160"/>
      <c r="D79" s="181"/>
      <c r="E79" s="54" t="s">
        <v>19</v>
      </c>
      <c r="F79" s="58" t="s">
        <v>16</v>
      </c>
      <c r="G79" s="59" t="s">
        <v>16</v>
      </c>
      <c r="H79" s="63" t="s">
        <v>16</v>
      </c>
      <c r="I79" s="50" t="s">
        <v>16</v>
      </c>
      <c r="J79" s="50" t="s">
        <v>16</v>
      </c>
      <c r="K79" s="63" t="s">
        <v>16</v>
      </c>
      <c r="L79" s="50" t="s">
        <v>16</v>
      </c>
      <c r="M79" s="50" t="s">
        <v>16</v>
      </c>
      <c r="N79" s="64" t="s">
        <v>16</v>
      </c>
    </row>
    <row r="80" spans="1:14" ht="25.5">
      <c r="A80" s="163"/>
      <c r="B80" s="180"/>
      <c r="C80" s="160"/>
      <c r="D80" s="181"/>
      <c r="E80" s="74" t="s">
        <v>20</v>
      </c>
      <c r="F80" s="61" t="s">
        <v>16</v>
      </c>
      <c r="G80" s="62" t="s">
        <v>16</v>
      </c>
      <c r="H80" s="63" t="s">
        <v>16</v>
      </c>
      <c r="I80" s="63" t="s">
        <v>16</v>
      </c>
      <c r="J80" s="63" t="s">
        <v>16</v>
      </c>
      <c r="K80" s="63" t="s">
        <v>16</v>
      </c>
      <c r="L80" s="63" t="s">
        <v>16</v>
      </c>
      <c r="M80" s="63" t="s">
        <v>16</v>
      </c>
      <c r="N80" s="64" t="s">
        <v>16</v>
      </c>
    </row>
    <row r="81" spans="1:14" ht="21.75" customHeight="1">
      <c r="A81" s="161" t="s">
        <v>136</v>
      </c>
      <c r="B81" s="79" t="s">
        <v>146</v>
      </c>
      <c r="C81" s="48"/>
      <c r="D81" s="48"/>
      <c r="E81" s="87"/>
      <c r="F81" s="84">
        <f>G81</f>
        <v>80</v>
      </c>
      <c r="G81" s="84">
        <f>G82</f>
        <v>80</v>
      </c>
      <c r="H81" s="63" t="s">
        <v>16</v>
      </c>
      <c r="I81" s="84">
        <f>J81</f>
        <v>84.2</v>
      </c>
      <c r="J81" s="84">
        <f>J82</f>
        <v>84.2</v>
      </c>
      <c r="K81" s="63" t="s">
        <v>16</v>
      </c>
      <c r="L81" s="84">
        <f>M81</f>
        <v>200.1</v>
      </c>
      <c r="M81" s="84">
        <f>M82</f>
        <v>200.1</v>
      </c>
      <c r="N81" s="64" t="s">
        <v>16</v>
      </c>
    </row>
    <row r="82" spans="1:14" ht="18" customHeight="1">
      <c r="A82" s="162"/>
      <c r="B82" s="178" t="s">
        <v>99</v>
      </c>
      <c r="C82" s="159" t="s">
        <v>17</v>
      </c>
      <c r="D82" s="181" t="s">
        <v>109</v>
      </c>
      <c r="E82" s="54" t="s">
        <v>18</v>
      </c>
      <c r="F82" s="76">
        <f>G82</f>
        <v>80</v>
      </c>
      <c r="G82" s="76">
        <v>80</v>
      </c>
      <c r="H82" s="63" t="s">
        <v>16</v>
      </c>
      <c r="I82" s="55">
        <v>84.2</v>
      </c>
      <c r="J82" s="55">
        <v>84.2</v>
      </c>
      <c r="K82" s="63" t="s">
        <v>16</v>
      </c>
      <c r="L82" s="55">
        <f>M82</f>
        <v>200.1</v>
      </c>
      <c r="M82" s="55">
        <v>200.1</v>
      </c>
      <c r="N82" s="64" t="s">
        <v>16</v>
      </c>
    </row>
    <row r="83" spans="1:14" ht="24" customHeight="1">
      <c r="A83" s="162"/>
      <c r="B83" s="179"/>
      <c r="C83" s="160"/>
      <c r="D83" s="181"/>
      <c r="E83" s="54" t="s">
        <v>19</v>
      </c>
      <c r="F83" s="58" t="s">
        <v>16</v>
      </c>
      <c r="G83" s="59" t="s">
        <v>16</v>
      </c>
      <c r="H83" s="63" t="s">
        <v>16</v>
      </c>
      <c r="I83" s="50" t="s">
        <v>16</v>
      </c>
      <c r="J83" s="50" t="s">
        <v>16</v>
      </c>
      <c r="K83" s="63" t="s">
        <v>16</v>
      </c>
      <c r="L83" s="50" t="s">
        <v>16</v>
      </c>
      <c r="M83" s="50" t="s">
        <v>16</v>
      </c>
      <c r="N83" s="64" t="s">
        <v>16</v>
      </c>
    </row>
    <row r="84" spans="1:14" ht="25.5">
      <c r="A84" s="163"/>
      <c r="B84" s="180"/>
      <c r="C84" s="160"/>
      <c r="D84" s="181"/>
      <c r="E84" s="74" t="s">
        <v>20</v>
      </c>
      <c r="F84" s="61" t="s">
        <v>16</v>
      </c>
      <c r="G84" s="62" t="s">
        <v>16</v>
      </c>
      <c r="H84" s="63" t="s">
        <v>16</v>
      </c>
      <c r="I84" s="63" t="s">
        <v>16</v>
      </c>
      <c r="J84" s="63" t="s">
        <v>16</v>
      </c>
      <c r="K84" s="63" t="s">
        <v>16</v>
      </c>
      <c r="L84" s="63" t="s">
        <v>16</v>
      </c>
      <c r="M84" s="63" t="s">
        <v>16</v>
      </c>
      <c r="N84" s="64" t="s">
        <v>16</v>
      </c>
    </row>
    <row r="85" spans="1:14" ht="19.5" customHeight="1">
      <c r="A85" s="161" t="s">
        <v>136</v>
      </c>
      <c r="B85" s="75" t="s">
        <v>147</v>
      </c>
      <c r="C85" s="47"/>
      <c r="D85" s="47"/>
      <c r="E85" s="87"/>
      <c r="F85" s="84">
        <f>G85</f>
        <v>417.5</v>
      </c>
      <c r="G85" s="84">
        <f>G86</f>
        <v>417.5</v>
      </c>
      <c r="H85" s="88" t="s">
        <v>16</v>
      </c>
      <c r="I85" s="84">
        <f>J85</f>
        <v>386</v>
      </c>
      <c r="J85" s="84">
        <f>J86</f>
        <v>386</v>
      </c>
      <c r="K85" s="88" t="s">
        <v>16</v>
      </c>
      <c r="L85" s="84">
        <f>M85</f>
        <v>525.4</v>
      </c>
      <c r="M85" s="84">
        <f>M86</f>
        <v>525.4</v>
      </c>
      <c r="N85" s="89" t="s">
        <v>16</v>
      </c>
    </row>
    <row r="86" spans="1:14" ht="21" customHeight="1">
      <c r="A86" s="162"/>
      <c r="B86" s="171" t="s">
        <v>100</v>
      </c>
      <c r="C86" s="159" t="s">
        <v>17</v>
      </c>
      <c r="D86" s="181" t="s">
        <v>109</v>
      </c>
      <c r="E86" s="54" t="s">
        <v>18</v>
      </c>
      <c r="F86" s="58">
        <f>G86</f>
        <v>417.5</v>
      </c>
      <c r="G86" s="58">
        <f>G91+G95+G99</f>
        <v>417.5</v>
      </c>
      <c r="H86" s="50" t="s">
        <v>16</v>
      </c>
      <c r="I86" s="55">
        <f>J86</f>
        <v>386</v>
      </c>
      <c r="J86" s="55">
        <f>J91+J95+J99</f>
        <v>386</v>
      </c>
      <c r="K86" s="50" t="s">
        <v>16</v>
      </c>
      <c r="L86" s="55">
        <f>M86</f>
        <v>525.4</v>
      </c>
      <c r="M86" s="55">
        <f>M91+M95+M99</f>
        <v>525.4</v>
      </c>
      <c r="N86" s="51" t="s">
        <v>16</v>
      </c>
    </row>
    <row r="87" spans="1:14">
      <c r="A87" s="162"/>
      <c r="B87" s="169"/>
      <c r="C87" s="160"/>
      <c r="D87" s="181"/>
      <c r="E87" s="54" t="s">
        <v>19</v>
      </c>
      <c r="F87" s="58" t="s">
        <v>16</v>
      </c>
      <c r="G87" s="59" t="s">
        <v>16</v>
      </c>
      <c r="H87" s="50" t="s">
        <v>16</v>
      </c>
      <c r="I87" s="50" t="s">
        <v>16</v>
      </c>
      <c r="J87" s="50" t="s">
        <v>16</v>
      </c>
      <c r="K87" s="50" t="s">
        <v>16</v>
      </c>
      <c r="L87" s="50" t="s">
        <v>16</v>
      </c>
      <c r="M87" s="50" t="s">
        <v>16</v>
      </c>
      <c r="N87" s="51" t="s">
        <v>16</v>
      </c>
    </row>
    <row r="88" spans="1:14" ht="24.75" customHeight="1">
      <c r="A88" s="162"/>
      <c r="B88" s="169"/>
      <c r="C88" s="160"/>
      <c r="D88" s="181"/>
      <c r="E88" s="74" t="s">
        <v>20</v>
      </c>
      <c r="F88" s="61" t="s">
        <v>16</v>
      </c>
      <c r="G88" s="62" t="s">
        <v>16</v>
      </c>
      <c r="H88" s="63" t="s">
        <v>16</v>
      </c>
      <c r="I88" s="63" t="s">
        <v>16</v>
      </c>
      <c r="J88" s="63" t="s">
        <v>16</v>
      </c>
      <c r="K88" s="63" t="s">
        <v>16</v>
      </c>
      <c r="L88" s="63" t="s">
        <v>16</v>
      </c>
      <c r="M88" s="63" t="s">
        <v>16</v>
      </c>
      <c r="N88" s="64" t="s">
        <v>16</v>
      </c>
    </row>
    <row r="89" spans="1:14" ht="19.5" customHeight="1">
      <c r="A89" s="163"/>
      <c r="B89" s="52" t="s">
        <v>23</v>
      </c>
      <c r="C89" s="57"/>
      <c r="D89" s="53"/>
      <c r="E89" s="74"/>
      <c r="F89" s="61"/>
      <c r="G89" s="62"/>
      <c r="H89" s="63"/>
      <c r="I89" s="63"/>
      <c r="J89" s="63"/>
      <c r="K89" s="63"/>
      <c r="L89" s="63"/>
      <c r="M89" s="63"/>
      <c r="N89" s="64"/>
    </row>
    <row r="90" spans="1:14" ht="22.5" customHeight="1">
      <c r="A90" s="161" t="s">
        <v>136</v>
      </c>
      <c r="B90" s="79" t="s">
        <v>148</v>
      </c>
      <c r="C90" s="48"/>
      <c r="D90" s="48"/>
      <c r="E90" s="87"/>
      <c r="F90" s="84">
        <f>G90</f>
        <v>54.1</v>
      </c>
      <c r="G90" s="84">
        <f>G91</f>
        <v>54.1</v>
      </c>
      <c r="H90" s="63" t="s">
        <v>16</v>
      </c>
      <c r="I90" s="84">
        <f>J90</f>
        <v>61.8</v>
      </c>
      <c r="J90" s="84">
        <f>J91</f>
        <v>61.8</v>
      </c>
      <c r="K90" s="63" t="s">
        <v>16</v>
      </c>
      <c r="L90" s="84">
        <f>M90</f>
        <v>193.9</v>
      </c>
      <c r="M90" s="84">
        <f>M91</f>
        <v>193.9</v>
      </c>
      <c r="N90" s="64" t="s">
        <v>16</v>
      </c>
    </row>
    <row r="91" spans="1:14" ht="24" customHeight="1">
      <c r="A91" s="162"/>
      <c r="B91" s="171" t="s">
        <v>101</v>
      </c>
      <c r="C91" s="159" t="s">
        <v>17</v>
      </c>
      <c r="D91" s="181" t="s">
        <v>109</v>
      </c>
      <c r="E91" s="54" t="s">
        <v>18</v>
      </c>
      <c r="F91" s="58">
        <f>G91</f>
        <v>54.1</v>
      </c>
      <c r="G91" s="58">
        <v>54.1</v>
      </c>
      <c r="H91" s="63" t="s">
        <v>16</v>
      </c>
      <c r="I91" s="55">
        <v>61.8</v>
      </c>
      <c r="J91" s="55">
        <v>61.8</v>
      </c>
      <c r="K91" s="63" t="s">
        <v>16</v>
      </c>
      <c r="L91" s="55">
        <f>M91</f>
        <v>193.9</v>
      </c>
      <c r="M91" s="55">
        <v>193.9</v>
      </c>
      <c r="N91" s="64" t="s">
        <v>16</v>
      </c>
    </row>
    <row r="92" spans="1:14">
      <c r="A92" s="162"/>
      <c r="B92" s="169"/>
      <c r="C92" s="160"/>
      <c r="D92" s="181"/>
      <c r="E92" s="54" t="s">
        <v>19</v>
      </c>
      <c r="F92" s="58" t="s">
        <v>16</v>
      </c>
      <c r="G92" s="59" t="s">
        <v>16</v>
      </c>
      <c r="H92" s="63" t="s">
        <v>16</v>
      </c>
      <c r="I92" s="50" t="s">
        <v>16</v>
      </c>
      <c r="J92" s="50" t="s">
        <v>16</v>
      </c>
      <c r="K92" s="63" t="s">
        <v>16</v>
      </c>
      <c r="L92" s="50" t="s">
        <v>16</v>
      </c>
      <c r="M92" s="50" t="s">
        <v>16</v>
      </c>
      <c r="N92" s="64" t="s">
        <v>16</v>
      </c>
    </row>
    <row r="93" spans="1:14" ht="25.5">
      <c r="A93" s="163"/>
      <c r="B93" s="169"/>
      <c r="C93" s="160"/>
      <c r="D93" s="181"/>
      <c r="E93" s="74" t="s">
        <v>20</v>
      </c>
      <c r="F93" s="61" t="s">
        <v>16</v>
      </c>
      <c r="G93" s="62" t="s">
        <v>16</v>
      </c>
      <c r="H93" s="63" t="s">
        <v>16</v>
      </c>
      <c r="I93" s="63" t="s">
        <v>16</v>
      </c>
      <c r="J93" s="63" t="s">
        <v>16</v>
      </c>
      <c r="K93" s="63" t="s">
        <v>16</v>
      </c>
      <c r="L93" s="63" t="s">
        <v>16</v>
      </c>
      <c r="M93" s="63" t="s">
        <v>16</v>
      </c>
      <c r="N93" s="64" t="s">
        <v>16</v>
      </c>
    </row>
    <row r="94" spans="1:14" ht="25.5" customHeight="1">
      <c r="A94" s="161" t="s">
        <v>136</v>
      </c>
      <c r="B94" s="79" t="s">
        <v>149</v>
      </c>
      <c r="C94" s="48"/>
      <c r="D94" s="48"/>
      <c r="E94" s="87"/>
      <c r="F94" s="84">
        <f>G94</f>
        <v>146.69999999999999</v>
      </c>
      <c r="G94" s="84">
        <f>G95</f>
        <v>146.69999999999999</v>
      </c>
      <c r="H94" s="63" t="s">
        <v>16</v>
      </c>
      <c r="I94" s="84">
        <f>J94</f>
        <v>104.2</v>
      </c>
      <c r="J94" s="84">
        <f>J95</f>
        <v>104.2</v>
      </c>
      <c r="K94" s="63" t="s">
        <v>16</v>
      </c>
      <c r="L94" s="84">
        <f>M94</f>
        <v>104</v>
      </c>
      <c r="M94" s="84">
        <f>M95</f>
        <v>104</v>
      </c>
      <c r="N94" s="64" t="s">
        <v>16</v>
      </c>
    </row>
    <row r="95" spans="1:14" ht="23.25" customHeight="1">
      <c r="A95" s="162"/>
      <c r="B95" s="178" t="s">
        <v>102</v>
      </c>
      <c r="C95" s="159" t="s">
        <v>17</v>
      </c>
      <c r="D95" s="181" t="s">
        <v>109</v>
      </c>
      <c r="E95" s="54" t="s">
        <v>18</v>
      </c>
      <c r="F95" s="58">
        <f>G95</f>
        <v>146.69999999999999</v>
      </c>
      <c r="G95" s="58">
        <v>146.69999999999999</v>
      </c>
      <c r="H95" s="63" t="s">
        <v>16</v>
      </c>
      <c r="I95" s="55">
        <v>104.2</v>
      </c>
      <c r="J95" s="55">
        <v>104.2</v>
      </c>
      <c r="K95" s="63" t="s">
        <v>16</v>
      </c>
      <c r="L95" s="78">
        <f>M95</f>
        <v>104</v>
      </c>
      <c r="M95" s="78">
        <v>104</v>
      </c>
      <c r="N95" s="64" t="s">
        <v>16</v>
      </c>
    </row>
    <row r="96" spans="1:14">
      <c r="A96" s="162"/>
      <c r="B96" s="179"/>
      <c r="C96" s="160"/>
      <c r="D96" s="181"/>
      <c r="E96" s="54" t="s">
        <v>19</v>
      </c>
      <c r="F96" s="58" t="s">
        <v>16</v>
      </c>
      <c r="G96" s="59" t="s">
        <v>16</v>
      </c>
      <c r="H96" s="63" t="s">
        <v>16</v>
      </c>
      <c r="I96" s="50" t="s">
        <v>16</v>
      </c>
      <c r="J96" s="50" t="s">
        <v>16</v>
      </c>
      <c r="K96" s="63" t="s">
        <v>16</v>
      </c>
      <c r="L96" s="50" t="s">
        <v>16</v>
      </c>
      <c r="M96" s="50" t="s">
        <v>16</v>
      </c>
      <c r="N96" s="64" t="s">
        <v>16</v>
      </c>
    </row>
    <row r="97" spans="1:14" ht="25.5">
      <c r="A97" s="163"/>
      <c r="B97" s="180"/>
      <c r="C97" s="160"/>
      <c r="D97" s="181"/>
      <c r="E97" s="74" t="s">
        <v>20</v>
      </c>
      <c r="F97" s="61" t="s">
        <v>16</v>
      </c>
      <c r="G97" s="62" t="s">
        <v>16</v>
      </c>
      <c r="H97" s="63" t="s">
        <v>16</v>
      </c>
      <c r="I97" s="63" t="s">
        <v>16</v>
      </c>
      <c r="J97" s="63" t="s">
        <v>16</v>
      </c>
      <c r="K97" s="63" t="s">
        <v>16</v>
      </c>
      <c r="L97" s="63" t="s">
        <v>16</v>
      </c>
      <c r="M97" s="63" t="s">
        <v>16</v>
      </c>
      <c r="N97" s="64" t="s">
        <v>16</v>
      </c>
    </row>
    <row r="98" spans="1:14" ht="25.5" customHeight="1">
      <c r="A98" s="161" t="s">
        <v>136</v>
      </c>
      <c r="B98" s="79" t="s">
        <v>150</v>
      </c>
      <c r="C98" s="48"/>
      <c r="D98" s="48"/>
      <c r="E98" s="87"/>
      <c r="F98" s="84">
        <f>G98</f>
        <v>216.7</v>
      </c>
      <c r="G98" s="84">
        <f>G99</f>
        <v>216.7</v>
      </c>
      <c r="H98" s="63" t="s">
        <v>16</v>
      </c>
      <c r="I98" s="84">
        <f>J98</f>
        <v>220</v>
      </c>
      <c r="J98" s="84">
        <f>J99</f>
        <v>220</v>
      </c>
      <c r="K98" s="63" t="s">
        <v>16</v>
      </c>
      <c r="L98" s="84">
        <f>M98</f>
        <v>227.5</v>
      </c>
      <c r="M98" s="84">
        <f>M99</f>
        <v>227.5</v>
      </c>
      <c r="N98" s="64" t="s">
        <v>16</v>
      </c>
    </row>
    <row r="99" spans="1:14" ht="17.25" customHeight="1">
      <c r="A99" s="162"/>
      <c r="B99" s="178" t="s">
        <v>103</v>
      </c>
      <c r="C99" s="159" t="s">
        <v>17</v>
      </c>
      <c r="D99" s="181" t="s">
        <v>109</v>
      </c>
      <c r="E99" s="54" t="s">
        <v>18</v>
      </c>
      <c r="F99" s="76">
        <f>G99</f>
        <v>216.7</v>
      </c>
      <c r="G99" s="76">
        <v>216.7</v>
      </c>
      <c r="H99" s="63" t="s">
        <v>16</v>
      </c>
      <c r="I99" s="78">
        <v>220</v>
      </c>
      <c r="J99" s="78">
        <v>220</v>
      </c>
      <c r="K99" s="63" t="s">
        <v>16</v>
      </c>
      <c r="L99" s="78">
        <f>M99</f>
        <v>227.5</v>
      </c>
      <c r="M99" s="78">
        <v>227.5</v>
      </c>
      <c r="N99" s="64" t="s">
        <v>16</v>
      </c>
    </row>
    <row r="100" spans="1:14" ht="24.75" customHeight="1">
      <c r="A100" s="162"/>
      <c r="B100" s="179"/>
      <c r="C100" s="160"/>
      <c r="D100" s="181"/>
      <c r="E100" s="54" t="s">
        <v>19</v>
      </c>
      <c r="F100" s="58" t="s">
        <v>16</v>
      </c>
      <c r="G100" s="59" t="s">
        <v>16</v>
      </c>
      <c r="H100" s="50" t="s">
        <v>16</v>
      </c>
      <c r="I100" s="50" t="s">
        <v>16</v>
      </c>
      <c r="J100" s="50" t="s">
        <v>16</v>
      </c>
      <c r="K100" s="50" t="s">
        <v>16</v>
      </c>
      <c r="L100" s="50" t="s">
        <v>16</v>
      </c>
      <c r="M100" s="50" t="s">
        <v>16</v>
      </c>
      <c r="N100" s="51" t="s">
        <v>16</v>
      </c>
    </row>
    <row r="101" spans="1:14" ht="32.25" customHeight="1">
      <c r="A101" s="163"/>
      <c r="B101" s="180"/>
      <c r="C101" s="160"/>
      <c r="D101" s="181"/>
      <c r="E101" s="74" t="s">
        <v>20</v>
      </c>
      <c r="F101" s="61" t="s">
        <v>16</v>
      </c>
      <c r="G101" s="62" t="s">
        <v>16</v>
      </c>
      <c r="H101" s="63" t="s">
        <v>16</v>
      </c>
      <c r="I101" s="63" t="s">
        <v>16</v>
      </c>
      <c r="J101" s="63" t="s">
        <v>16</v>
      </c>
      <c r="K101" s="63" t="s">
        <v>16</v>
      </c>
      <c r="L101" s="63" t="s">
        <v>16</v>
      </c>
      <c r="M101" s="63" t="s">
        <v>16</v>
      </c>
      <c r="N101" s="64" t="s">
        <v>16</v>
      </c>
    </row>
    <row r="102" spans="1:14" ht="23.25" customHeight="1">
      <c r="A102" s="161" t="s">
        <v>136</v>
      </c>
      <c r="B102" s="75" t="s">
        <v>151</v>
      </c>
      <c r="C102" s="47"/>
      <c r="D102" s="47"/>
      <c r="E102" s="87"/>
      <c r="F102" s="84">
        <f>G102</f>
        <v>0</v>
      </c>
      <c r="G102" s="84">
        <f>G103</f>
        <v>0</v>
      </c>
      <c r="H102" s="88" t="s">
        <v>16</v>
      </c>
      <c r="I102" s="84">
        <f>J102</f>
        <v>167.7</v>
      </c>
      <c r="J102" s="84">
        <f>J103</f>
        <v>167.7</v>
      </c>
      <c r="K102" s="88" t="s">
        <v>16</v>
      </c>
      <c r="L102" s="84">
        <f>M102</f>
        <v>92.4</v>
      </c>
      <c r="M102" s="84">
        <f>M103</f>
        <v>92.4</v>
      </c>
      <c r="N102" s="89" t="s">
        <v>16</v>
      </c>
    </row>
    <row r="103" spans="1:14" ht="20.25" customHeight="1">
      <c r="A103" s="162"/>
      <c r="B103" s="171" t="s">
        <v>104</v>
      </c>
      <c r="C103" s="159" t="s">
        <v>17</v>
      </c>
      <c r="D103" s="181" t="s">
        <v>109</v>
      </c>
      <c r="E103" s="106" t="s">
        <v>18</v>
      </c>
      <c r="F103" s="76">
        <f>G103</f>
        <v>0</v>
      </c>
      <c r="G103" s="76">
        <f>G108</f>
        <v>0</v>
      </c>
      <c r="H103" s="50" t="s">
        <v>16</v>
      </c>
      <c r="I103" s="78">
        <f>J103</f>
        <v>167.7</v>
      </c>
      <c r="J103" s="78">
        <f>J108</f>
        <v>167.7</v>
      </c>
      <c r="K103" s="50" t="s">
        <v>16</v>
      </c>
      <c r="L103" s="78">
        <f>M103</f>
        <v>92.4</v>
      </c>
      <c r="M103" s="78">
        <f>M108</f>
        <v>92.4</v>
      </c>
      <c r="N103" s="51" t="s">
        <v>16</v>
      </c>
    </row>
    <row r="104" spans="1:14">
      <c r="A104" s="162"/>
      <c r="B104" s="169"/>
      <c r="C104" s="160"/>
      <c r="D104" s="181"/>
      <c r="E104" s="106" t="s">
        <v>19</v>
      </c>
      <c r="F104" s="58" t="s">
        <v>16</v>
      </c>
      <c r="G104" s="59" t="s">
        <v>16</v>
      </c>
      <c r="H104" s="50" t="s">
        <v>16</v>
      </c>
      <c r="I104" s="50" t="s">
        <v>16</v>
      </c>
      <c r="J104" s="50" t="s">
        <v>16</v>
      </c>
      <c r="K104" s="50" t="s">
        <v>16</v>
      </c>
      <c r="L104" s="50" t="s">
        <v>16</v>
      </c>
      <c r="M104" s="50" t="s">
        <v>16</v>
      </c>
      <c r="N104" s="51" t="s">
        <v>16</v>
      </c>
    </row>
    <row r="105" spans="1:14" ht="25.5">
      <c r="A105" s="162"/>
      <c r="B105" s="169"/>
      <c r="C105" s="160"/>
      <c r="D105" s="181"/>
      <c r="E105" s="74" t="s">
        <v>20</v>
      </c>
      <c r="F105" s="61" t="s">
        <v>16</v>
      </c>
      <c r="G105" s="62" t="s">
        <v>16</v>
      </c>
      <c r="H105" s="63" t="s">
        <v>16</v>
      </c>
      <c r="I105" s="63" t="s">
        <v>16</v>
      </c>
      <c r="J105" s="63" t="s">
        <v>16</v>
      </c>
      <c r="K105" s="63" t="s">
        <v>16</v>
      </c>
      <c r="L105" s="63" t="s">
        <v>16</v>
      </c>
      <c r="M105" s="63" t="s">
        <v>16</v>
      </c>
      <c r="N105" s="64" t="s">
        <v>16</v>
      </c>
    </row>
    <row r="106" spans="1:14">
      <c r="A106" s="163"/>
      <c r="B106" s="107" t="s">
        <v>23</v>
      </c>
      <c r="C106" s="106"/>
      <c r="D106" s="109"/>
      <c r="E106" s="74"/>
      <c r="F106" s="58"/>
      <c r="G106" s="59"/>
      <c r="H106" s="50"/>
      <c r="I106" s="50"/>
      <c r="J106" s="50"/>
      <c r="K106" s="50"/>
      <c r="L106" s="50"/>
      <c r="M106" s="50"/>
      <c r="N106" s="51"/>
    </row>
    <row r="107" spans="1:14" ht="20.25" customHeight="1">
      <c r="A107" s="161" t="s">
        <v>136</v>
      </c>
      <c r="B107" s="79" t="s">
        <v>152</v>
      </c>
      <c r="C107" s="48"/>
      <c r="D107" s="48"/>
      <c r="E107" s="87"/>
      <c r="F107" s="84">
        <f>G107</f>
        <v>0</v>
      </c>
      <c r="G107" s="84">
        <f>G108</f>
        <v>0</v>
      </c>
      <c r="H107" s="63" t="s">
        <v>16</v>
      </c>
      <c r="I107" s="84">
        <f>J107</f>
        <v>167.7</v>
      </c>
      <c r="J107" s="84">
        <f>J108</f>
        <v>167.7</v>
      </c>
      <c r="K107" s="63" t="s">
        <v>16</v>
      </c>
      <c r="L107" s="84">
        <f>M107</f>
        <v>92.4</v>
      </c>
      <c r="M107" s="84">
        <f>M108</f>
        <v>92.4</v>
      </c>
      <c r="N107" s="64" t="s">
        <v>16</v>
      </c>
    </row>
    <row r="108" spans="1:14" ht="21" customHeight="1">
      <c r="A108" s="162"/>
      <c r="B108" s="171" t="s">
        <v>105</v>
      </c>
      <c r="C108" s="159" t="s">
        <v>17</v>
      </c>
      <c r="D108" s="181" t="s">
        <v>109</v>
      </c>
      <c r="E108" s="54" t="s">
        <v>18</v>
      </c>
      <c r="F108" s="76">
        <f>G108</f>
        <v>0</v>
      </c>
      <c r="G108" s="76">
        <v>0</v>
      </c>
      <c r="H108" s="63" t="s">
        <v>16</v>
      </c>
      <c r="I108" s="78">
        <v>167.7</v>
      </c>
      <c r="J108" s="78">
        <v>167.7</v>
      </c>
      <c r="K108" s="63" t="s">
        <v>16</v>
      </c>
      <c r="L108" s="78">
        <f>M108</f>
        <v>92.4</v>
      </c>
      <c r="M108" s="78">
        <v>92.4</v>
      </c>
      <c r="N108" s="64" t="s">
        <v>16</v>
      </c>
    </row>
    <row r="109" spans="1:14">
      <c r="A109" s="162"/>
      <c r="B109" s="169"/>
      <c r="C109" s="160"/>
      <c r="D109" s="181"/>
      <c r="E109" s="54" t="s">
        <v>19</v>
      </c>
      <c r="F109" s="58" t="s">
        <v>16</v>
      </c>
      <c r="G109" s="59" t="s">
        <v>16</v>
      </c>
      <c r="H109" s="63" t="s">
        <v>16</v>
      </c>
      <c r="I109" s="50" t="s">
        <v>16</v>
      </c>
      <c r="J109" s="50" t="s">
        <v>16</v>
      </c>
      <c r="K109" s="50" t="s">
        <v>16</v>
      </c>
      <c r="L109" s="50" t="s">
        <v>16</v>
      </c>
      <c r="M109" s="50" t="s">
        <v>16</v>
      </c>
      <c r="N109" s="64" t="s">
        <v>16</v>
      </c>
    </row>
    <row r="110" spans="1:14" ht="25.5">
      <c r="A110" s="163"/>
      <c r="B110" s="169"/>
      <c r="C110" s="160"/>
      <c r="D110" s="181"/>
      <c r="E110" s="74" t="s">
        <v>20</v>
      </c>
      <c r="F110" s="61" t="s">
        <v>16</v>
      </c>
      <c r="G110" s="62" t="s">
        <v>16</v>
      </c>
      <c r="H110" s="63" t="s">
        <v>16</v>
      </c>
      <c r="I110" s="63" t="s">
        <v>16</v>
      </c>
      <c r="J110" s="63" t="s">
        <v>16</v>
      </c>
      <c r="K110" s="63" t="s">
        <v>16</v>
      </c>
      <c r="L110" s="63" t="s">
        <v>16</v>
      </c>
      <c r="M110" s="63" t="s">
        <v>16</v>
      </c>
      <c r="N110" s="64" t="s">
        <v>16</v>
      </c>
    </row>
    <row r="111" spans="1:14" ht="23.25" customHeight="1">
      <c r="A111" s="161" t="s">
        <v>136</v>
      </c>
      <c r="B111" s="93" t="s">
        <v>153</v>
      </c>
      <c r="C111" s="93"/>
      <c r="D111" s="93"/>
      <c r="E111" s="87"/>
      <c r="F111" s="84">
        <f>G111</f>
        <v>30</v>
      </c>
      <c r="G111" s="84">
        <f>G112</f>
        <v>30</v>
      </c>
      <c r="H111" s="88" t="s">
        <v>16</v>
      </c>
      <c r="I111" s="84">
        <f>J111</f>
        <v>40</v>
      </c>
      <c r="J111" s="84">
        <f>J112</f>
        <v>40</v>
      </c>
      <c r="K111" s="88" t="s">
        <v>16</v>
      </c>
      <c r="L111" s="84">
        <f>M111</f>
        <v>50</v>
      </c>
      <c r="M111" s="84">
        <f>M112</f>
        <v>50</v>
      </c>
      <c r="N111" s="89" t="s">
        <v>16</v>
      </c>
    </row>
    <row r="112" spans="1:14" ht="21.75" customHeight="1">
      <c r="A112" s="162"/>
      <c r="B112" s="178" t="s">
        <v>159</v>
      </c>
      <c r="C112" s="159" t="s">
        <v>17</v>
      </c>
      <c r="D112" s="181" t="s">
        <v>109</v>
      </c>
      <c r="E112" s="54" t="s">
        <v>18</v>
      </c>
      <c r="F112" s="76">
        <f>G112</f>
        <v>30</v>
      </c>
      <c r="G112" s="76">
        <f>G117</f>
        <v>30</v>
      </c>
      <c r="H112" s="50" t="s">
        <v>16</v>
      </c>
      <c r="I112" s="78">
        <f>J112</f>
        <v>40</v>
      </c>
      <c r="J112" s="78">
        <f>J117</f>
        <v>40</v>
      </c>
      <c r="K112" s="50" t="s">
        <v>16</v>
      </c>
      <c r="L112" s="78">
        <f>M112</f>
        <v>50</v>
      </c>
      <c r="M112" s="78">
        <f>M117</f>
        <v>50</v>
      </c>
      <c r="N112" s="51" t="s">
        <v>16</v>
      </c>
    </row>
    <row r="113" spans="1:14" ht="21" customHeight="1">
      <c r="A113" s="162"/>
      <c r="B113" s="179"/>
      <c r="C113" s="160"/>
      <c r="D113" s="181"/>
      <c r="E113" s="54" t="s">
        <v>19</v>
      </c>
      <c r="F113" s="58" t="s">
        <v>16</v>
      </c>
      <c r="G113" s="59" t="s">
        <v>16</v>
      </c>
      <c r="H113" s="50" t="s">
        <v>16</v>
      </c>
      <c r="I113" s="50" t="s">
        <v>16</v>
      </c>
      <c r="J113" s="50" t="s">
        <v>16</v>
      </c>
      <c r="K113" s="50" t="s">
        <v>16</v>
      </c>
      <c r="L113" s="50" t="s">
        <v>16</v>
      </c>
      <c r="M113" s="50" t="s">
        <v>16</v>
      </c>
      <c r="N113" s="51" t="s">
        <v>16</v>
      </c>
    </row>
    <row r="114" spans="1:14" ht="32.25" customHeight="1">
      <c r="A114" s="163"/>
      <c r="B114" s="180"/>
      <c r="C114" s="160"/>
      <c r="D114" s="181"/>
      <c r="E114" s="74" t="s">
        <v>20</v>
      </c>
      <c r="F114" s="61" t="s">
        <v>16</v>
      </c>
      <c r="G114" s="62" t="s">
        <v>16</v>
      </c>
      <c r="H114" s="63" t="s">
        <v>16</v>
      </c>
      <c r="I114" s="63" t="s">
        <v>16</v>
      </c>
      <c r="J114" s="63" t="s">
        <v>16</v>
      </c>
      <c r="K114" s="63" t="s">
        <v>16</v>
      </c>
      <c r="L114" s="63" t="s">
        <v>16</v>
      </c>
      <c r="M114" s="63" t="s">
        <v>16</v>
      </c>
      <c r="N114" s="64" t="s">
        <v>16</v>
      </c>
    </row>
    <row r="115" spans="1:14" ht="14.25" customHeight="1">
      <c r="A115" s="104"/>
      <c r="B115" s="103" t="s">
        <v>23</v>
      </c>
      <c r="C115" s="102"/>
      <c r="D115" s="101"/>
      <c r="E115" s="74"/>
      <c r="F115" s="61"/>
      <c r="G115" s="62"/>
      <c r="H115" s="63"/>
      <c r="I115" s="63"/>
      <c r="J115" s="63"/>
      <c r="K115" s="63"/>
      <c r="L115" s="63"/>
      <c r="M115" s="63"/>
      <c r="N115" s="64"/>
    </row>
    <row r="116" spans="1:14" ht="21.75" customHeight="1">
      <c r="A116" s="161" t="s">
        <v>136</v>
      </c>
      <c r="B116" s="94" t="s">
        <v>154</v>
      </c>
      <c r="C116" s="94"/>
      <c r="D116" s="94"/>
      <c r="E116" s="87"/>
      <c r="F116" s="84">
        <f>G116</f>
        <v>30</v>
      </c>
      <c r="G116" s="84">
        <f>G117</f>
        <v>30</v>
      </c>
      <c r="H116" s="63" t="s">
        <v>16</v>
      </c>
      <c r="I116" s="84">
        <f>J116</f>
        <v>40</v>
      </c>
      <c r="J116" s="84">
        <f>J117</f>
        <v>40</v>
      </c>
      <c r="K116" s="63" t="s">
        <v>16</v>
      </c>
      <c r="L116" s="84">
        <f>M116</f>
        <v>50</v>
      </c>
      <c r="M116" s="84">
        <f>M117</f>
        <v>50</v>
      </c>
      <c r="N116" s="64" t="s">
        <v>16</v>
      </c>
    </row>
    <row r="117" spans="1:14" ht="33.75" customHeight="1">
      <c r="A117" s="162"/>
      <c r="B117" s="178" t="s">
        <v>106</v>
      </c>
      <c r="C117" s="159" t="s">
        <v>17</v>
      </c>
      <c r="D117" s="181" t="s">
        <v>109</v>
      </c>
      <c r="E117" s="54" t="s">
        <v>18</v>
      </c>
      <c r="F117" s="76">
        <f>G117</f>
        <v>30</v>
      </c>
      <c r="G117" s="76">
        <v>30</v>
      </c>
      <c r="H117" s="63" t="s">
        <v>16</v>
      </c>
      <c r="I117" s="78">
        <v>40</v>
      </c>
      <c r="J117" s="78">
        <v>40</v>
      </c>
      <c r="K117" s="63" t="s">
        <v>16</v>
      </c>
      <c r="L117" s="78">
        <f>M117</f>
        <v>50</v>
      </c>
      <c r="M117" s="78">
        <v>50</v>
      </c>
      <c r="N117" s="64" t="s">
        <v>16</v>
      </c>
    </row>
    <row r="118" spans="1:14" ht="31.5" customHeight="1">
      <c r="A118" s="162"/>
      <c r="B118" s="179"/>
      <c r="C118" s="160"/>
      <c r="D118" s="181"/>
      <c r="E118" s="54" t="s">
        <v>19</v>
      </c>
      <c r="F118" s="58" t="s">
        <v>16</v>
      </c>
      <c r="G118" s="59" t="s">
        <v>16</v>
      </c>
      <c r="H118" s="50" t="s">
        <v>16</v>
      </c>
      <c r="I118" s="50" t="s">
        <v>16</v>
      </c>
      <c r="J118" s="50" t="s">
        <v>16</v>
      </c>
      <c r="K118" s="50" t="s">
        <v>16</v>
      </c>
      <c r="L118" s="50" t="s">
        <v>16</v>
      </c>
      <c r="M118" s="50" t="s">
        <v>16</v>
      </c>
      <c r="N118" s="51" t="s">
        <v>16</v>
      </c>
    </row>
    <row r="119" spans="1:14" ht="35.25" customHeight="1">
      <c r="A119" s="163"/>
      <c r="B119" s="180"/>
      <c r="C119" s="160"/>
      <c r="D119" s="181"/>
      <c r="E119" s="74" t="s">
        <v>20</v>
      </c>
      <c r="F119" s="61" t="s">
        <v>16</v>
      </c>
      <c r="G119" s="62" t="s">
        <v>16</v>
      </c>
      <c r="H119" s="63" t="s">
        <v>16</v>
      </c>
      <c r="I119" s="63" t="s">
        <v>16</v>
      </c>
      <c r="J119" s="63" t="s">
        <v>16</v>
      </c>
      <c r="K119" s="63" t="s">
        <v>16</v>
      </c>
      <c r="L119" s="63" t="s">
        <v>16</v>
      </c>
      <c r="M119" s="63" t="s">
        <v>16</v>
      </c>
      <c r="N119" s="64" t="s">
        <v>16</v>
      </c>
    </row>
    <row r="120" spans="1:14" ht="21" customHeight="1">
      <c r="A120" s="161" t="s">
        <v>136</v>
      </c>
      <c r="B120" s="75" t="s">
        <v>155</v>
      </c>
      <c r="C120" s="47"/>
      <c r="D120" s="47"/>
      <c r="E120" s="87"/>
      <c r="F120" s="84">
        <f>G120</f>
        <v>300</v>
      </c>
      <c r="G120" s="84">
        <f>G121</f>
        <v>300</v>
      </c>
      <c r="H120" s="88" t="s">
        <v>16</v>
      </c>
      <c r="I120" s="84">
        <f>J120</f>
        <v>955</v>
      </c>
      <c r="J120" s="84">
        <f>J121</f>
        <v>955</v>
      </c>
      <c r="K120" s="88" t="s">
        <v>16</v>
      </c>
      <c r="L120" s="84">
        <f>M120</f>
        <v>626.29999999999995</v>
      </c>
      <c r="M120" s="84">
        <f>M121</f>
        <v>626.29999999999995</v>
      </c>
      <c r="N120" s="89" t="s">
        <v>16</v>
      </c>
    </row>
    <row r="121" spans="1:14" ht="33" customHeight="1">
      <c r="A121" s="162"/>
      <c r="B121" s="178" t="s">
        <v>160</v>
      </c>
      <c r="C121" s="159" t="s">
        <v>17</v>
      </c>
      <c r="D121" s="181" t="s">
        <v>109</v>
      </c>
      <c r="E121" s="54" t="s">
        <v>18</v>
      </c>
      <c r="F121" s="76">
        <f>G121</f>
        <v>300</v>
      </c>
      <c r="G121" s="76">
        <f>G126+G130</f>
        <v>300</v>
      </c>
      <c r="H121" s="50" t="s">
        <v>16</v>
      </c>
      <c r="I121" s="78">
        <f>J121</f>
        <v>955</v>
      </c>
      <c r="J121" s="78">
        <f>J126+J130</f>
        <v>955</v>
      </c>
      <c r="K121" s="50" t="s">
        <v>16</v>
      </c>
      <c r="L121" s="78">
        <f>M121</f>
        <v>626.29999999999995</v>
      </c>
      <c r="M121" s="78">
        <f>M126+M130</f>
        <v>626.29999999999995</v>
      </c>
      <c r="N121" s="51" t="s">
        <v>16</v>
      </c>
    </row>
    <row r="122" spans="1:14" ht="29.25" customHeight="1">
      <c r="A122" s="162"/>
      <c r="B122" s="179"/>
      <c r="C122" s="160"/>
      <c r="D122" s="181"/>
      <c r="E122" s="54" t="s">
        <v>19</v>
      </c>
      <c r="F122" s="58" t="s">
        <v>16</v>
      </c>
      <c r="G122" s="59" t="s">
        <v>16</v>
      </c>
      <c r="H122" s="50" t="s">
        <v>16</v>
      </c>
      <c r="I122" s="50" t="s">
        <v>16</v>
      </c>
      <c r="J122" s="50" t="s">
        <v>16</v>
      </c>
      <c r="K122" s="50" t="s">
        <v>16</v>
      </c>
      <c r="L122" s="50" t="s">
        <v>16</v>
      </c>
      <c r="M122" s="50" t="s">
        <v>16</v>
      </c>
      <c r="N122" s="51" t="s">
        <v>16</v>
      </c>
    </row>
    <row r="123" spans="1:14" ht="36" customHeight="1">
      <c r="A123" s="163"/>
      <c r="B123" s="180"/>
      <c r="C123" s="160"/>
      <c r="D123" s="181"/>
      <c r="E123" s="74" t="s">
        <v>20</v>
      </c>
      <c r="F123" s="61" t="s">
        <v>16</v>
      </c>
      <c r="G123" s="62" t="s">
        <v>16</v>
      </c>
      <c r="H123" s="63" t="s">
        <v>16</v>
      </c>
      <c r="I123" s="63" t="s">
        <v>16</v>
      </c>
      <c r="J123" s="63" t="s">
        <v>16</v>
      </c>
      <c r="K123" s="63" t="s">
        <v>16</v>
      </c>
      <c r="L123" s="63" t="s">
        <v>16</v>
      </c>
      <c r="M123" s="63" t="s">
        <v>16</v>
      </c>
      <c r="N123" s="64" t="s">
        <v>16</v>
      </c>
    </row>
    <row r="124" spans="1:14" ht="14.25" customHeight="1">
      <c r="A124" s="104"/>
      <c r="B124" s="103" t="s">
        <v>23</v>
      </c>
      <c r="C124" s="102"/>
      <c r="D124" s="101"/>
      <c r="E124" s="74"/>
      <c r="F124" s="61"/>
      <c r="G124" s="62"/>
      <c r="H124" s="63"/>
      <c r="I124" s="63"/>
      <c r="J124" s="63"/>
      <c r="K124" s="63"/>
      <c r="L124" s="63"/>
      <c r="M124" s="63"/>
      <c r="N124" s="64"/>
    </row>
    <row r="125" spans="1:14" ht="22.5" customHeight="1">
      <c r="A125" s="161" t="s">
        <v>136</v>
      </c>
      <c r="B125" s="94" t="s">
        <v>156</v>
      </c>
      <c r="C125" s="94"/>
      <c r="D125" s="94"/>
      <c r="E125" s="87"/>
      <c r="F125" s="84">
        <f>G125</f>
        <v>100</v>
      </c>
      <c r="G125" s="84">
        <f>G126</f>
        <v>100</v>
      </c>
      <c r="H125" s="63" t="s">
        <v>16</v>
      </c>
      <c r="I125" s="84">
        <f>J125</f>
        <v>305</v>
      </c>
      <c r="J125" s="84">
        <f>J126</f>
        <v>305</v>
      </c>
      <c r="K125" s="63" t="s">
        <v>16</v>
      </c>
      <c r="L125" s="84">
        <f>M125</f>
        <v>101.3</v>
      </c>
      <c r="M125" s="84">
        <f>M126</f>
        <v>101.3</v>
      </c>
      <c r="N125" s="64" t="s">
        <v>16</v>
      </c>
    </row>
    <row r="126" spans="1:14" ht="31.5" customHeight="1">
      <c r="A126" s="162"/>
      <c r="B126" s="178" t="s">
        <v>107</v>
      </c>
      <c r="C126" s="159" t="s">
        <v>17</v>
      </c>
      <c r="D126" s="181" t="s">
        <v>109</v>
      </c>
      <c r="E126" s="106" t="s">
        <v>18</v>
      </c>
      <c r="F126" s="76">
        <f>G126</f>
        <v>100</v>
      </c>
      <c r="G126" s="76">
        <v>100</v>
      </c>
      <c r="H126" s="63" t="s">
        <v>16</v>
      </c>
      <c r="I126" s="78">
        <v>305</v>
      </c>
      <c r="J126" s="78">
        <v>305</v>
      </c>
      <c r="K126" s="63" t="s">
        <v>16</v>
      </c>
      <c r="L126" s="78">
        <f>M126</f>
        <v>101.3</v>
      </c>
      <c r="M126" s="78">
        <v>101.3</v>
      </c>
      <c r="N126" s="64" t="s">
        <v>16</v>
      </c>
    </row>
    <row r="127" spans="1:14" ht="35.25" customHeight="1">
      <c r="A127" s="162"/>
      <c r="B127" s="179"/>
      <c r="C127" s="160"/>
      <c r="D127" s="181"/>
      <c r="E127" s="106" t="s">
        <v>19</v>
      </c>
      <c r="F127" s="58" t="s">
        <v>16</v>
      </c>
      <c r="G127" s="59" t="s">
        <v>16</v>
      </c>
      <c r="H127" s="50" t="s">
        <v>16</v>
      </c>
      <c r="I127" s="50" t="s">
        <v>16</v>
      </c>
      <c r="J127" s="50" t="s">
        <v>16</v>
      </c>
      <c r="K127" s="50" t="s">
        <v>16</v>
      </c>
      <c r="L127" s="50" t="s">
        <v>16</v>
      </c>
      <c r="M127" s="50" t="s">
        <v>16</v>
      </c>
      <c r="N127" s="51" t="s">
        <v>16</v>
      </c>
    </row>
    <row r="128" spans="1:14" ht="34.5" customHeight="1">
      <c r="A128" s="163"/>
      <c r="B128" s="180"/>
      <c r="C128" s="160"/>
      <c r="D128" s="181"/>
      <c r="E128" s="74" t="s">
        <v>20</v>
      </c>
      <c r="F128" s="58" t="s">
        <v>16</v>
      </c>
      <c r="G128" s="59" t="s">
        <v>16</v>
      </c>
      <c r="H128" s="50" t="s">
        <v>16</v>
      </c>
      <c r="I128" s="50" t="s">
        <v>16</v>
      </c>
      <c r="J128" s="50" t="s">
        <v>16</v>
      </c>
      <c r="K128" s="50" t="s">
        <v>16</v>
      </c>
      <c r="L128" s="50" t="s">
        <v>16</v>
      </c>
      <c r="M128" s="50" t="s">
        <v>16</v>
      </c>
      <c r="N128" s="51" t="s">
        <v>16</v>
      </c>
    </row>
    <row r="129" spans="1:14" ht="18.75" customHeight="1">
      <c r="A129" s="161" t="s">
        <v>136</v>
      </c>
      <c r="B129" s="79" t="s">
        <v>157</v>
      </c>
      <c r="C129" s="48"/>
      <c r="D129" s="48"/>
      <c r="E129" s="87"/>
      <c r="F129" s="84">
        <f>G129</f>
        <v>200</v>
      </c>
      <c r="G129" s="84">
        <f>G130</f>
        <v>200</v>
      </c>
      <c r="H129" s="63" t="s">
        <v>16</v>
      </c>
      <c r="I129" s="84">
        <f>J129</f>
        <v>650</v>
      </c>
      <c r="J129" s="84">
        <f>J130</f>
        <v>650</v>
      </c>
      <c r="K129" s="63" t="s">
        <v>16</v>
      </c>
      <c r="L129" s="84">
        <f>M129</f>
        <v>525</v>
      </c>
      <c r="M129" s="84">
        <f>M130</f>
        <v>525</v>
      </c>
      <c r="N129" s="64" t="s">
        <v>16</v>
      </c>
    </row>
    <row r="130" spans="1:14" ht="21" customHeight="1">
      <c r="A130" s="162"/>
      <c r="B130" s="178" t="s">
        <v>108</v>
      </c>
      <c r="C130" s="159" t="s">
        <v>17</v>
      </c>
      <c r="D130" s="181" t="s">
        <v>109</v>
      </c>
      <c r="E130" s="54" t="s">
        <v>18</v>
      </c>
      <c r="F130" s="76">
        <f>G130</f>
        <v>200</v>
      </c>
      <c r="G130" s="76">
        <v>200</v>
      </c>
      <c r="H130" s="63" t="s">
        <v>16</v>
      </c>
      <c r="I130" s="78">
        <v>650</v>
      </c>
      <c r="J130" s="78">
        <v>650</v>
      </c>
      <c r="K130" s="63" t="s">
        <v>16</v>
      </c>
      <c r="L130" s="78">
        <f>M130</f>
        <v>525</v>
      </c>
      <c r="M130" s="78">
        <v>525</v>
      </c>
      <c r="N130" s="64" t="s">
        <v>16</v>
      </c>
    </row>
    <row r="131" spans="1:14">
      <c r="A131" s="162"/>
      <c r="B131" s="179"/>
      <c r="C131" s="160"/>
      <c r="D131" s="181"/>
      <c r="E131" s="54" t="s">
        <v>19</v>
      </c>
      <c r="F131" s="58" t="s">
        <v>16</v>
      </c>
      <c r="G131" s="59" t="s">
        <v>16</v>
      </c>
      <c r="H131" s="50" t="s">
        <v>16</v>
      </c>
      <c r="I131" s="50" t="s">
        <v>16</v>
      </c>
      <c r="J131" s="50" t="s">
        <v>16</v>
      </c>
      <c r="K131" s="50" t="s">
        <v>16</v>
      </c>
      <c r="L131" s="50" t="s">
        <v>16</v>
      </c>
      <c r="M131" s="50" t="s">
        <v>16</v>
      </c>
      <c r="N131" s="51" t="s">
        <v>16</v>
      </c>
    </row>
    <row r="132" spans="1:14" ht="25.5">
      <c r="A132" s="163"/>
      <c r="B132" s="180"/>
      <c r="C132" s="160"/>
      <c r="D132" s="181"/>
      <c r="E132" s="74" t="s">
        <v>20</v>
      </c>
      <c r="F132" s="61" t="s">
        <v>16</v>
      </c>
      <c r="G132" s="62" t="s">
        <v>16</v>
      </c>
      <c r="H132" s="63" t="s">
        <v>16</v>
      </c>
      <c r="I132" s="63" t="s">
        <v>16</v>
      </c>
      <c r="J132" s="63" t="s">
        <v>16</v>
      </c>
      <c r="K132" s="63" t="s">
        <v>16</v>
      </c>
      <c r="L132" s="63" t="s">
        <v>16</v>
      </c>
      <c r="M132" s="63" t="s">
        <v>16</v>
      </c>
      <c r="N132" s="64" t="s">
        <v>16</v>
      </c>
    </row>
    <row r="133" spans="1:14" ht="20.25" customHeight="1">
      <c r="A133" s="161" t="s">
        <v>136</v>
      </c>
      <c r="B133" s="75" t="s">
        <v>161</v>
      </c>
      <c r="C133" s="47"/>
      <c r="D133" s="47"/>
      <c r="E133" s="87"/>
      <c r="F133" s="84">
        <f>G133</f>
        <v>104.7</v>
      </c>
      <c r="G133" s="84">
        <f>G134</f>
        <v>104.7</v>
      </c>
      <c r="H133" s="88" t="s">
        <v>16</v>
      </c>
      <c r="I133" s="84">
        <f>J133</f>
        <v>300</v>
      </c>
      <c r="J133" s="84">
        <f>J134</f>
        <v>300</v>
      </c>
      <c r="K133" s="88" t="s">
        <v>16</v>
      </c>
      <c r="L133" s="84">
        <f>M133</f>
        <v>315</v>
      </c>
      <c r="M133" s="84">
        <f>M134</f>
        <v>315</v>
      </c>
      <c r="N133" s="89" t="s">
        <v>16</v>
      </c>
    </row>
    <row r="134" spans="1:14" ht="19.5" customHeight="1">
      <c r="A134" s="162"/>
      <c r="B134" s="178" t="s">
        <v>162</v>
      </c>
      <c r="C134" s="159" t="s">
        <v>17</v>
      </c>
      <c r="D134" s="181" t="s">
        <v>109</v>
      </c>
      <c r="E134" s="54" t="s">
        <v>18</v>
      </c>
      <c r="F134" s="76">
        <f>G134</f>
        <v>104.7</v>
      </c>
      <c r="G134" s="76">
        <v>104.7</v>
      </c>
      <c r="H134" s="50" t="s">
        <v>16</v>
      </c>
      <c r="I134" s="78">
        <v>300</v>
      </c>
      <c r="J134" s="78">
        <v>300</v>
      </c>
      <c r="K134" s="50" t="s">
        <v>16</v>
      </c>
      <c r="L134" s="78">
        <v>315</v>
      </c>
      <c r="M134" s="78">
        <v>315</v>
      </c>
      <c r="N134" s="51" t="s">
        <v>16</v>
      </c>
    </row>
    <row r="135" spans="1:14" ht="21" customHeight="1">
      <c r="A135" s="162"/>
      <c r="B135" s="179"/>
      <c r="C135" s="160"/>
      <c r="D135" s="181"/>
      <c r="E135" s="54" t="s">
        <v>19</v>
      </c>
      <c r="F135" s="58" t="s">
        <v>16</v>
      </c>
      <c r="G135" s="59" t="s">
        <v>16</v>
      </c>
      <c r="H135" s="50" t="s">
        <v>16</v>
      </c>
      <c r="I135" s="50" t="s">
        <v>16</v>
      </c>
      <c r="J135" s="50" t="s">
        <v>16</v>
      </c>
      <c r="K135" s="50" t="s">
        <v>16</v>
      </c>
      <c r="L135" s="50" t="s">
        <v>16</v>
      </c>
      <c r="M135" s="50" t="s">
        <v>16</v>
      </c>
      <c r="N135" s="51" t="s">
        <v>16</v>
      </c>
    </row>
    <row r="136" spans="1:14" ht="26.25" thickBot="1">
      <c r="A136" s="213"/>
      <c r="B136" s="214"/>
      <c r="C136" s="216"/>
      <c r="D136" s="215"/>
      <c r="E136" s="95" t="s">
        <v>20</v>
      </c>
      <c r="F136" s="96" t="s">
        <v>16</v>
      </c>
      <c r="G136" s="97" t="s">
        <v>16</v>
      </c>
      <c r="H136" s="98" t="s">
        <v>16</v>
      </c>
      <c r="I136" s="98" t="s">
        <v>16</v>
      </c>
      <c r="J136" s="98" t="s">
        <v>16</v>
      </c>
      <c r="K136" s="98" t="s">
        <v>16</v>
      </c>
      <c r="L136" s="98" t="s">
        <v>16</v>
      </c>
      <c r="M136" s="98" t="s">
        <v>16</v>
      </c>
      <c r="N136" s="99" t="s">
        <v>16</v>
      </c>
    </row>
    <row r="137" spans="1:14" s="100" customFormat="1" ht="33.75" customHeight="1">
      <c r="A137" s="206" t="s">
        <v>26</v>
      </c>
      <c r="B137" s="207"/>
      <c r="C137" s="207"/>
      <c r="D137" s="207"/>
      <c r="E137" s="207"/>
      <c r="F137" s="207"/>
      <c r="G137" s="207"/>
      <c r="H137" s="207"/>
      <c r="I137" s="207"/>
      <c r="J137" s="207"/>
      <c r="K137" s="207"/>
      <c r="L137" s="207"/>
      <c r="M137" s="207"/>
      <c r="N137" s="207"/>
    </row>
    <row r="139" spans="1:14" ht="97.5" customHeight="1">
      <c r="A139" s="208" t="s">
        <v>27</v>
      </c>
      <c r="B139" s="209"/>
      <c r="C139" s="209"/>
      <c r="D139" s="209"/>
      <c r="E139" s="209"/>
      <c r="F139" s="209"/>
      <c r="G139" s="209"/>
      <c r="H139" s="209"/>
      <c r="I139" s="209"/>
      <c r="J139" s="209"/>
      <c r="K139" s="209"/>
      <c r="L139" s="209"/>
      <c r="M139" s="209"/>
      <c r="N139" s="209"/>
    </row>
    <row r="140" spans="1:14" ht="18.75">
      <c r="A140" s="208"/>
      <c r="B140" s="209"/>
      <c r="C140" s="209"/>
      <c r="D140" s="209"/>
      <c r="E140" s="209"/>
      <c r="F140" s="209"/>
      <c r="G140" s="209"/>
      <c r="H140" s="208"/>
      <c r="I140" s="209"/>
      <c r="J140" s="209"/>
      <c r="K140" s="209"/>
      <c r="L140" s="209"/>
      <c r="M140" s="209"/>
      <c r="N140" s="209"/>
    </row>
    <row r="141" spans="1:14" ht="18.75">
      <c r="A141" s="208"/>
      <c r="B141" s="209"/>
      <c r="C141" s="209"/>
      <c r="D141" s="209"/>
      <c r="E141" s="209"/>
      <c r="F141" s="209"/>
      <c r="G141" s="209"/>
      <c r="H141" s="208"/>
      <c r="I141" s="209"/>
      <c r="J141" s="209"/>
      <c r="K141" s="209"/>
      <c r="L141" s="209"/>
      <c r="M141" s="209"/>
      <c r="N141" s="209"/>
    </row>
    <row r="142" spans="1:14" ht="18.75">
      <c r="A142" s="208"/>
      <c r="B142" s="209"/>
      <c r="C142" s="209"/>
      <c r="D142" s="209"/>
      <c r="E142" s="209"/>
      <c r="F142" s="209"/>
      <c r="G142" s="209"/>
      <c r="H142" s="208"/>
      <c r="I142" s="209"/>
      <c r="J142" s="209"/>
      <c r="K142" s="209"/>
      <c r="L142" s="209"/>
      <c r="M142" s="209"/>
      <c r="N142" s="209"/>
    </row>
    <row r="143" spans="1:14" ht="18.75">
      <c r="A143" s="208"/>
      <c r="B143" s="209"/>
      <c r="C143" s="209"/>
      <c r="D143" s="209"/>
      <c r="E143" s="209"/>
      <c r="F143" s="209"/>
      <c r="G143" s="209"/>
      <c r="H143" s="208"/>
      <c r="I143" s="209"/>
      <c r="J143" s="209"/>
      <c r="K143" s="209"/>
      <c r="L143" s="209"/>
      <c r="M143" s="209"/>
      <c r="N143" s="209"/>
    </row>
  </sheetData>
  <mergeCells count="144">
    <mergeCell ref="D134:D136"/>
    <mergeCell ref="E3:E5"/>
    <mergeCell ref="C134:C136"/>
    <mergeCell ref="D3:D5"/>
    <mergeCell ref="D9:D11"/>
    <mergeCell ref="D14:D16"/>
    <mergeCell ref="D18:D20"/>
    <mergeCell ref="D23:D25"/>
    <mergeCell ref="D27:D29"/>
    <mergeCell ref="D31:D33"/>
    <mergeCell ref="D35:D37"/>
    <mergeCell ref="D39:D41"/>
    <mergeCell ref="D43:D45"/>
    <mergeCell ref="D47:D49"/>
    <mergeCell ref="D52:D54"/>
    <mergeCell ref="D56:D58"/>
    <mergeCell ref="D61:D63"/>
    <mergeCell ref="D65:D67"/>
    <mergeCell ref="D69:D71"/>
    <mergeCell ref="D74:D76"/>
    <mergeCell ref="D78:D80"/>
    <mergeCell ref="D82:D84"/>
    <mergeCell ref="D117:D119"/>
    <mergeCell ref="D121:D123"/>
    <mergeCell ref="D95:D97"/>
    <mergeCell ref="D99:D101"/>
    <mergeCell ref="C108:C110"/>
    <mergeCell ref="C112:C114"/>
    <mergeCell ref="C117:C119"/>
    <mergeCell ref="C121:C123"/>
    <mergeCell ref="D86:D88"/>
    <mergeCell ref="D91:D93"/>
    <mergeCell ref="C86:C88"/>
    <mergeCell ref="C91:C93"/>
    <mergeCell ref="C18:C20"/>
    <mergeCell ref="C23:C25"/>
    <mergeCell ref="C27:C29"/>
    <mergeCell ref="C31:C33"/>
    <mergeCell ref="C35:C37"/>
    <mergeCell ref="C39:C41"/>
    <mergeCell ref="C43:C45"/>
    <mergeCell ref="C47:C49"/>
    <mergeCell ref="C52:C54"/>
    <mergeCell ref="C56:C58"/>
    <mergeCell ref="C61:C63"/>
    <mergeCell ref="C65:C67"/>
    <mergeCell ref="C69:C71"/>
    <mergeCell ref="C74:C76"/>
    <mergeCell ref="C78:C80"/>
    <mergeCell ref="C82:C84"/>
    <mergeCell ref="A133:A136"/>
    <mergeCell ref="B134:B136"/>
    <mergeCell ref="A64:A67"/>
    <mergeCell ref="A60:A63"/>
    <mergeCell ref="B126:B128"/>
    <mergeCell ref="B130:B132"/>
    <mergeCell ref="A107:A110"/>
    <mergeCell ref="A111:A114"/>
    <mergeCell ref="A116:A119"/>
    <mergeCell ref="A120:A123"/>
    <mergeCell ref="A125:A128"/>
    <mergeCell ref="A129:A132"/>
    <mergeCell ref="B95:B97"/>
    <mergeCell ref="B43:B45"/>
    <mergeCell ref="B47:B49"/>
    <mergeCell ref="B56:B58"/>
    <mergeCell ref="B61:B63"/>
    <mergeCell ref="B65:B67"/>
    <mergeCell ref="B69:B71"/>
    <mergeCell ref="B74:B76"/>
    <mergeCell ref="A73:A76"/>
    <mergeCell ref="B51:B54"/>
    <mergeCell ref="A51:A54"/>
    <mergeCell ref="A55:A59"/>
    <mergeCell ref="A137:N137"/>
    <mergeCell ref="A139:N139"/>
    <mergeCell ref="A140:G140"/>
    <mergeCell ref="H140:N140"/>
    <mergeCell ref="A141:G141"/>
    <mergeCell ref="H141:N141"/>
    <mergeCell ref="A142:G142"/>
    <mergeCell ref="H142:N142"/>
    <mergeCell ref="A143:G143"/>
    <mergeCell ref="H143:N143"/>
    <mergeCell ref="D126:D128"/>
    <mergeCell ref="D130:D132"/>
    <mergeCell ref="B78:B80"/>
    <mergeCell ref="B82:B84"/>
    <mergeCell ref="B86:B88"/>
    <mergeCell ref="B91:B93"/>
    <mergeCell ref="A77:A80"/>
    <mergeCell ref="A81:A84"/>
    <mergeCell ref="A90:A93"/>
    <mergeCell ref="A94:A97"/>
    <mergeCell ref="A98:A101"/>
    <mergeCell ref="C126:C128"/>
    <mergeCell ref="C130:C132"/>
    <mergeCell ref="D108:D110"/>
    <mergeCell ref="D112:D114"/>
    <mergeCell ref="C95:C97"/>
    <mergeCell ref="C99:C101"/>
    <mergeCell ref="B99:B101"/>
    <mergeCell ref="B103:B105"/>
    <mergeCell ref="B108:B110"/>
    <mergeCell ref="B112:B114"/>
    <mergeCell ref="B117:B119"/>
    <mergeCell ref="B121:B123"/>
    <mergeCell ref="C103:C105"/>
    <mergeCell ref="J1:N1"/>
    <mergeCell ref="A2:N2"/>
    <mergeCell ref="F3:N3"/>
    <mergeCell ref="F4:H4"/>
    <mergeCell ref="I4:K4"/>
    <mergeCell ref="L4:N4"/>
    <mergeCell ref="A7:N7"/>
    <mergeCell ref="B12:N12"/>
    <mergeCell ref="A3:A5"/>
    <mergeCell ref="A8:A11"/>
    <mergeCell ref="C3:C5"/>
    <mergeCell ref="C9:C11"/>
    <mergeCell ref="C14:C16"/>
    <mergeCell ref="A68:A72"/>
    <mergeCell ref="A85:A89"/>
    <mergeCell ref="A102:A106"/>
    <mergeCell ref="B13:B16"/>
    <mergeCell ref="A13:A16"/>
    <mergeCell ref="B3:B5"/>
    <mergeCell ref="B9:B11"/>
    <mergeCell ref="B18:B20"/>
    <mergeCell ref="B23:B25"/>
    <mergeCell ref="B27:B29"/>
    <mergeCell ref="B31:B33"/>
    <mergeCell ref="B35:B37"/>
    <mergeCell ref="A17:A21"/>
    <mergeCell ref="A22:A25"/>
    <mergeCell ref="A26:A29"/>
    <mergeCell ref="A30:A33"/>
    <mergeCell ref="A34:A37"/>
    <mergeCell ref="A38:A41"/>
    <mergeCell ref="A42:A45"/>
    <mergeCell ref="A46:A49"/>
    <mergeCell ref="B50:N50"/>
    <mergeCell ref="B39:B41"/>
    <mergeCell ref="D103:D105"/>
  </mergeCells>
  <pageMargins left="0.51181102362204722" right="0.31496062992125984" top="1.1417322834645669" bottom="0.35433070866141736" header="0.31496062992125984" footer="0.31496062992125984"/>
  <pageSetup paperSize="9" scale="66" fitToHeight="6" orientation="landscape" r:id="rId1"/>
  <headerFooter differentFirst="1">
    <oddHeader xml:space="preserve">&amp;RПродовження додатка </oddHeader>
  </headerFooter>
  <rowBreaks count="5" manualBreakCount="5">
    <brk id="25" max="13" man="1"/>
    <brk id="49" max="13" man="1"/>
    <brk id="76" max="13" man="1"/>
    <brk id="106" max="13" man="1"/>
    <brk id="1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tabSelected="1" view="pageBreakPreview" topLeftCell="A13" zoomScale="90" zoomScaleNormal="90" zoomScaleSheetLayoutView="90" workbookViewId="0">
      <selection activeCell="L15" sqref="L15"/>
    </sheetView>
  </sheetViews>
  <sheetFormatPr defaultColWidth="9" defaultRowHeight="15"/>
  <cols>
    <col min="1" max="1" width="36.28515625" customWidth="1"/>
    <col min="2" max="2" width="18" customWidth="1"/>
    <col min="3" max="3" width="70.42578125" customWidth="1"/>
    <col min="4" max="4" width="22.85546875" customWidth="1"/>
    <col min="5" max="5" width="12.7109375" customWidth="1"/>
    <col min="6" max="6" width="12" customWidth="1"/>
    <col min="7" max="7" width="12.28515625" customWidth="1"/>
    <col min="8" max="8" width="10.7109375" customWidth="1"/>
    <col min="10" max="10" width="8.5703125" customWidth="1"/>
  </cols>
  <sheetData>
    <row r="1" spans="1:10" ht="81.75" customHeight="1">
      <c r="D1" s="233" t="s">
        <v>89</v>
      </c>
      <c r="E1" s="234"/>
      <c r="F1" s="234"/>
      <c r="G1" s="234"/>
      <c r="H1" s="1"/>
      <c r="J1" s="1" t="s">
        <v>1</v>
      </c>
    </row>
    <row r="2" spans="1:10" ht="63" customHeight="1" thickBot="1">
      <c r="A2" s="235" t="s">
        <v>198</v>
      </c>
      <c r="B2" s="236"/>
      <c r="C2" s="236"/>
      <c r="D2" s="236"/>
      <c r="E2" s="236"/>
      <c r="F2" s="236"/>
      <c r="G2" s="236"/>
    </row>
    <row r="3" spans="1:10" ht="83.25" customHeight="1">
      <c r="A3" s="256" t="s">
        <v>28</v>
      </c>
      <c r="B3" s="228" t="s">
        <v>29</v>
      </c>
      <c r="C3" s="228" t="s">
        <v>30</v>
      </c>
      <c r="D3" s="228" t="s">
        <v>31</v>
      </c>
      <c r="E3" s="237" t="s">
        <v>32</v>
      </c>
      <c r="F3" s="238"/>
      <c r="G3" s="239"/>
    </row>
    <row r="4" spans="1:10" ht="15" customHeight="1">
      <c r="A4" s="257"/>
      <c r="B4" s="229"/>
      <c r="C4" s="229"/>
      <c r="D4" s="229"/>
      <c r="E4" s="240"/>
      <c r="F4" s="241"/>
      <c r="G4" s="242"/>
    </row>
    <row r="5" spans="1:10" ht="18.75" customHeight="1" thickBot="1">
      <c r="A5" s="258"/>
      <c r="B5" s="230"/>
      <c r="C5" s="230"/>
      <c r="D5" s="230"/>
      <c r="E5" s="125" t="s">
        <v>33</v>
      </c>
      <c r="F5" s="125" t="s">
        <v>34</v>
      </c>
      <c r="G5" s="2" t="s">
        <v>35</v>
      </c>
    </row>
    <row r="6" spans="1:10" ht="15.95" customHeight="1" thickBot="1">
      <c r="A6" s="36">
        <v>1</v>
      </c>
      <c r="B6" s="37">
        <v>2</v>
      </c>
      <c r="C6" s="37">
        <v>3</v>
      </c>
      <c r="D6" s="37">
        <v>4</v>
      </c>
      <c r="E6" s="37">
        <v>5</v>
      </c>
      <c r="F6" s="37">
        <v>6</v>
      </c>
      <c r="G6" s="38">
        <v>7</v>
      </c>
    </row>
    <row r="7" spans="1:10" ht="29.25" customHeight="1">
      <c r="A7" s="248" t="s">
        <v>200</v>
      </c>
      <c r="B7" s="127" t="s">
        <v>36</v>
      </c>
      <c r="C7" s="128" t="s">
        <v>185</v>
      </c>
      <c r="D7" s="32" t="s">
        <v>37</v>
      </c>
      <c r="E7" s="32">
        <v>11</v>
      </c>
      <c r="F7" s="32">
        <v>12</v>
      </c>
      <c r="G7" s="147">
        <v>13</v>
      </c>
    </row>
    <row r="8" spans="1:10" ht="27.75" customHeight="1">
      <c r="A8" s="249"/>
      <c r="B8" s="245" t="s">
        <v>51</v>
      </c>
      <c r="C8" s="35" t="s">
        <v>113</v>
      </c>
      <c r="D8" s="127" t="s">
        <v>112</v>
      </c>
      <c r="E8" s="148">
        <v>100</v>
      </c>
      <c r="F8" s="148">
        <f>F7*100/E7</f>
        <v>109.09090909090909</v>
      </c>
      <c r="G8" s="149">
        <f>G7*100/F7</f>
        <v>108.33333333333333</v>
      </c>
    </row>
    <row r="9" spans="1:10" ht="27.75" customHeight="1">
      <c r="A9" s="249"/>
      <c r="B9" s="246"/>
      <c r="C9" s="131" t="s">
        <v>194</v>
      </c>
      <c r="D9" s="132" t="s">
        <v>110</v>
      </c>
      <c r="E9" s="133" t="s">
        <v>195</v>
      </c>
      <c r="F9" s="133" t="s">
        <v>195</v>
      </c>
      <c r="G9" s="150" t="s">
        <v>195</v>
      </c>
    </row>
    <row r="10" spans="1:10" ht="27.75" customHeight="1" thickBot="1">
      <c r="A10" s="250"/>
      <c r="B10" s="247"/>
      <c r="C10" s="131" t="s">
        <v>199</v>
      </c>
      <c r="D10" s="132" t="s">
        <v>110</v>
      </c>
      <c r="E10" s="133" t="s">
        <v>196</v>
      </c>
      <c r="F10" s="133" t="s">
        <v>196</v>
      </c>
      <c r="G10" s="150" t="s">
        <v>196</v>
      </c>
    </row>
    <row r="11" spans="1:10" ht="28.5" customHeight="1">
      <c r="A11" s="243" t="s">
        <v>201</v>
      </c>
      <c r="B11" s="130" t="s">
        <v>36</v>
      </c>
      <c r="C11" s="128" t="s">
        <v>203</v>
      </c>
      <c r="D11" s="130" t="s">
        <v>37</v>
      </c>
      <c r="E11" s="135">
        <v>5</v>
      </c>
      <c r="F11" s="135">
        <v>20</v>
      </c>
      <c r="G11" s="154">
        <v>20</v>
      </c>
    </row>
    <row r="12" spans="1:10" ht="28.5" customHeight="1">
      <c r="A12" s="244"/>
      <c r="B12" s="134" t="s">
        <v>51</v>
      </c>
      <c r="C12" s="131" t="s">
        <v>204</v>
      </c>
      <c r="D12" s="132" t="s">
        <v>112</v>
      </c>
      <c r="E12" s="133" t="s">
        <v>207</v>
      </c>
      <c r="F12" s="111">
        <f>F11*100/E11</f>
        <v>400</v>
      </c>
      <c r="G12" s="112">
        <f>G11*100/F11</f>
        <v>100</v>
      </c>
    </row>
    <row r="13" spans="1:10" ht="27" customHeight="1">
      <c r="A13" s="273" t="s">
        <v>168</v>
      </c>
      <c r="B13" s="222" t="s">
        <v>39</v>
      </c>
      <c r="C13" s="18" t="s">
        <v>40</v>
      </c>
      <c r="D13" s="124" t="s">
        <v>41</v>
      </c>
      <c r="E13" s="3">
        <f>'Додаток 1'!F23</f>
        <v>40</v>
      </c>
      <c r="F13" s="4">
        <f>'Додаток 1'!I23</f>
        <v>42.1</v>
      </c>
      <c r="G13" s="5">
        <f>'Додаток 1'!L23</f>
        <v>44.2</v>
      </c>
    </row>
    <row r="14" spans="1:10" ht="27.75" customHeight="1">
      <c r="A14" s="274"/>
      <c r="B14" s="223"/>
      <c r="C14" s="19" t="s">
        <v>166</v>
      </c>
      <c r="D14" s="124" t="s">
        <v>41</v>
      </c>
      <c r="E14" s="3">
        <f>'Додаток 1'!F27</f>
        <v>0</v>
      </c>
      <c r="F14" s="3">
        <f>'Додаток 1'!I27</f>
        <v>0</v>
      </c>
      <c r="G14" s="110">
        <f>'Додаток 1'!L27</f>
        <v>50</v>
      </c>
    </row>
    <row r="15" spans="1:10" ht="29.25" customHeight="1">
      <c r="A15" s="274"/>
      <c r="B15" s="223"/>
      <c r="C15" s="19" t="s">
        <v>167</v>
      </c>
      <c r="D15" s="124" t="s">
        <v>41</v>
      </c>
      <c r="E15" s="3">
        <f>'Додаток 1'!F31</f>
        <v>20</v>
      </c>
      <c r="F15" s="3">
        <f>'Додаток 1'!I31</f>
        <v>21</v>
      </c>
      <c r="G15" s="5">
        <f>'Додаток 1'!L31</f>
        <v>22.1</v>
      </c>
    </row>
    <row r="16" spans="1:10" ht="35.25" customHeight="1">
      <c r="A16" s="274"/>
      <c r="B16" s="223"/>
      <c r="C16" s="18" t="s">
        <v>42</v>
      </c>
      <c r="D16" s="124" t="s">
        <v>41</v>
      </c>
      <c r="E16" s="3">
        <f>'Додаток 1'!F35</f>
        <v>0</v>
      </c>
      <c r="F16" s="4">
        <f>'Додаток 1'!I35</f>
        <v>21.1</v>
      </c>
      <c r="G16" s="5">
        <f>'Додаток 1'!L35</f>
        <v>22.1</v>
      </c>
    </row>
    <row r="17" spans="1:7" ht="53.25" customHeight="1">
      <c r="A17" s="274"/>
      <c r="B17" s="223"/>
      <c r="C17" s="18" t="s">
        <v>43</v>
      </c>
      <c r="D17" s="124" t="s">
        <v>41</v>
      </c>
      <c r="E17" s="3">
        <f>'Додаток 1'!F39</f>
        <v>15</v>
      </c>
      <c r="F17" s="4">
        <f>'Додаток 1'!I39</f>
        <v>15.8</v>
      </c>
      <c r="G17" s="5">
        <f>'Додаток 1'!L39</f>
        <v>16.600000000000001</v>
      </c>
    </row>
    <row r="18" spans="1:7" ht="39" customHeight="1">
      <c r="A18" s="274"/>
      <c r="B18" s="227"/>
      <c r="C18" s="19" t="s">
        <v>176</v>
      </c>
      <c r="D18" s="124" t="s">
        <v>41</v>
      </c>
      <c r="E18" s="3">
        <f>'Додаток 1'!F43</f>
        <v>0</v>
      </c>
      <c r="F18" s="4">
        <f>'Додаток 1'!I43</f>
        <v>10.5</v>
      </c>
      <c r="G18" s="110">
        <f>'Додаток 1'!L43</f>
        <v>50</v>
      </c>
    </row>
    <row r="19" spans="1:7" ht="24.75" customHeight="1">
      <c r="A19" s="275"/>
      <c r="B19" s="222" t="s">
        <v>36</v>
      </c>
      <c r="C19" s="18" t="s">
        <v>44</v>
      </c>
      <c r="D19" s="124" t="s">
        <v>37</v>
      </c>
      <c r="E19" s="6" t="s">
        <v>38</v>
      </c>
      <c r="F19" s="6" t="s">
        <v>38</v>
      </c>
      <c r="G19" s="7" t="s">
        <v>38</v>
      </c>
    </row>
    <row r="20" spans="1:7" ht="22.5" customHeight="1">
      <c r="A20" s="275"/>
      <c r="B20" s="223"/>
      <c r="C20" s="19" t="s">
        <v>177</v>
      </c>
      <c r="D20" s="124" t="s">
        <v>37</v>
      </c>
      <c r="E20" s="4">
        <v>0</v>
      </c>
      <c r="F20" s="4">
        <v>0</v>
      </c>
      <c r="G20" s="5">
        <v>100</v>
      </c>
    </row>
    <row r="21" spans="1:7" ht="24.75" customHeight="1">
      <c r="A21" s="275"/>
      <c r="B21" s="223"/>
      <c r="C21" s="19" t="s">
        <v>178</v>
      </c>
      <c r="D21" s="124" t="s">
        <v>37</v>
      </c>
      <c r="E21" s="136">
        <v>800</v>
      </c>
      <c r="F21" s="136">
        <v>802</v>
      </c>
      <c r="G21" s="137">
        <v>802</v>
      </c>
    </row>
    <row r="22" spans="1:7" ht="18" customHeight="1">
      <c r="A22" s="275"/>
      <c r="B22" s="223"/>
      <c r="C22" s="18" t="s">
        <v>45</v>
      </c>
      <c r="D22" s="124" t="s">
        <v>37</v>
      </c>
      <c r="E22" s="24">
        <v>1</v>
      </c>
      <c r="F22" s="24">
        <v>1</v>
      </c>
      <c r="G22" s="27">
        <v>1</v>
      </c>
    </row>
    <row r="23" spans="1:7" ht="25.5" customHeight="1">
      <c r="A23" s="275"/>
      <c r="B23" s="223"/>
      <c r="C23" s="19" t="s">
        <v>179</v>
      </c>
      <c r="D23" s="124" t="s">
        <v>37</v>
      </c>
      <c r="E23" s="4">
        <v>2</v>
      </c>
      <c r="F23" s="4">
        <v>2</v>
      </c>
      <c r="G23" s="5">
        <v>2</v>
      </c>
    </row>
    <row r="24" spans="1:7" ht="21" customHeight="1">
      <c r="A24" s="275"/>
      <c r="B24" s="223"/>
      <c r="C24" s="18" t="s">
        <v>46</v>
      </c>
      <c r="D24" s="124" t="s">
        <v>37</v>
      </c>
      <c r="E24" s="4">
        <v>2</v>
      </c>
      <c r="F24" s="4">
        <v>2</v>
      </c>
      <c r="G24" s="27">
        <v>5</v>
      </c>
    </row>
    <row r="25" spans="1:7" ht="25.5">
      <c r="A25" s="275"/>
      <c r="B25" s="222" t="s">
        <v>47</v>
      </c>
      <c r="C25" s="19" t="s">
        <v>180</v>
      </c>
      <c r="D25" s="124" t="s">
        <v>48</v>
      </c>
      <c r="E25" s="8">
        <f>E13/2*1000</f>
        <v>20000</v>
      </c>
      <c r="F25" s="8">
        <f t="shared" ref="F25:G25" si="0">F13/2*1000</f>
        <v>21050</v>
      </c>
      <c r="G25" s="9">
        <f t="shared" si="0"/>
        <v>22100</v>
      </c>
    </row>
    <row r="26" spans="1:7" ht="16.5" customHeight="1">
      <c r="A26" s="275"/>
      <c r="B26" s="223"/>
      <c r="C26" s="18" t="s">
        <v>49</v>
      </c>
      <c r="D26" s="124" t="s">
        <v>48</v>
      </c>
      <c r="E26" s="8">
        <v>0</v>
      </c>
      <c r="F26" s="8">
        <v>0</v>
      </c>
      <c r="G26" s="9">
        <f>G14/G20*1000</f>
        <v>500</v>
      </c>
    </row>
    <row r="27" spans="1:7" ht="30.75" customHeight="1">
      <c r="A27" s="275"/>
      <c r="B27" s="223"/>
      <c r="C27" s="19" t="s">
        <v>181</v>
      </c>
      <c r="D27" s="124" t="s">
        <v>48</v>
      </c>
      <c r="E27" s="8">
        <f>E15/E21*1000</f>
        <v>25</v>
      </c>
      <c r="F27" s="8">
        <f>F15/F21*1000</f>
        <v>26.184538653366584</v>
      </c>
      <c r="G27" s="9">
        <f>G15/G21*1000</f>
        <v>27.556109725685786</v>
      </c>
    </row>
    <row r="28" spans="1:7" ht="16.5" customHeight="1">
      <c r="A28" s="275"/>
      <c r="B28" s="223"/>
      <c r="C28" s="18" t="s">
        <v>50</v>
      </c>
      <c r="D28" s="124" t="s">
        <v>48</v>
      </c>
      <c r="E28" s="8">
        <f>E16/E22*1000</f>
        <v>0</v>
      </c>
      <c r="F28" s="8">
        <f>F16*F22*1000</f>
        <v>21100</v>
      </c>
      <c r="G28" s="9">
        <f>G16/G22*1000</f>
        <v>22100</v>
      </c>
    </row>
    <row r="29" spans="1:7" ht="30" customHeight="1">
      <c r="A29" s="275"/>
      <c r="B29" s="223"/>
      <c r="C29" s="19" t="s">
        <v>182</v>
      </c>
      <c r="D29" s="124" t="s">
        <v>48</v>
      </c>
      <c r="E29" s="8">
        <f>E17/E23*1000</f>
        <v>7500</v>
      </c>
      <c r="F29" s="8">
        <f>F17/F23*1000</f>
        <v>7900</v>
      </c>
      <c r="G29" s="17">
        <f>G17/G23*1000</f>
        <v>8300</v>
      </c>
    </row>
    <row r="30" spans="1:7" ht="40.5" customHeight="1">
      <c r="A30" s="275"/>
      <c r="B30" s="223"/>
      <c r="C30" s="28" t="s">
        <v>183</v>
      </c>
      <c r="D30" s="124" t="s">
        <v>48</v>
      </c>
      <c r="E30" s="8">
        <f>E18/E24*1000</f>
        <v>0</v>
      </c>
      <c r="F30" s="8">
        <f>F18/F24*1000</f>
        <v>5250</v>
      </c>
      <c r="G30" s="9">
        <f>G18/G24*1000</f>
        <v>10000</v>
      </c>
    </row>
    <row r="31" spans="1:7">
      <c r="A31" s="276"/>
      <c r="B31" s="124" t="s">
        <v>51</v>
      </c>
      <c r="C31" s="19" t="s">
        <v>111</v>
      </c>
      <c r="D31" s="21" t="s">
        <v>112</v>
      </c>
      <c r="E31" s="111">
        <v>100</v>
      </c>
      <c r="F31" s="111">
        <f>F24*100/E24</f>
        <v>100</v>
      </c>
      <c r="G31" s="112">
        <f>5*100/F24</f>
        <v>250</v>
      </c>
    </row>
    <row r="32" spans="1:7" ht="33.75" customHeight="1">
      <c r="A32" s="262" t="s">
        <v>169</v>
      </c>
      <c r="B32" s="124" t="s">
        <v>39</v>
      </c>
      <c r="C32" s="18" t="s">
        <v>52</v>
      </c>
      <c r="D32" s="124" t="s">
        <v>41</v>
      </c>
      <c r="E32" s="8">
        <f>'Додаток 1'!F47</f>
        <v>0</v>
      </c>
      <c r="F32" s="8">
        <f>'Додаток 1'!I47</f>
        <v>150</v>
      </c>
      <c r="G32" s="9">
        <f>'Додаток 1'!L47</f>
        <v>137.5</v>
      </c>
    </row>
    <row r="33" spans="1:11" ht="32.25" customHeight="1">
      <c r="A33" s="263"/>
      <c r="B33" s="124" t="s">
        <v>36</v>
      </c>
      <c r="C33" s="19" t="s">
        <v>86</v>
      </c>
      <c r="D33" s="124" t="s">
        <v>37</v>
      </c>
      <c r="E33" s="24">
        <v>0</v>
      </c>
      <c r="F33" s="24">
        <v>15</v>
      </c>
      <c r="G33" s="27">
        <v>15</v>
      </c>
    </row>
    <row r="34" spans="1:11" ht="25.5">
      <c r="A34" s="263"/>
      <c r="B34" s="124" t="s">
        <v>47</v>
      </c>
      <c r="C34" s="19" t="s">
        <v>87</v>
      </c>
      <c r="D34" s="124" t="s">
        <v>48</v>
      </c>
      <c r="E34" s="8">
        <v>0</v>
      </c>
      <c r="F34" s="8">
        <f>F32/F33*1000</f>
        <v>10000</v>
      </c>
      <c r="G34" s="9">
        <f>G32/G33*1000</f>
        <v>9166.6666666666661</v>
      </c>
    </row>
    <row r="35" spans="1:11" ht="35.25" customHeight="1" thickBot="1">
      <c r="A35" s="264"/>
      <c r="B35" s="122" t="s">
        <v>51</v>
      </c>
      <c r="C35" s="29" t="s">
        <v>184</v>
      </c>
      <c r="D35" s="30" t="s">
        <v>112</v>
      </c>
      <c r="E35" s="122">
        <v>0</v>
      </c>
      <c r="F35" s="113">
        <v>100</v>
      </c>
      <c r="G35" s="114">
        <v>100</v>
      </c>
      <c r="H35" s="145"/>
      <c r="I35" s="145"/>
      <c r="J35" s="145"/>
    </row>
    <row r="36" spans="1:11" ht="63.75" customHeight="1">
      <c r="A36" s="231" t="s">
        <v>202</v>
      </c>
      <c r="B36" s="33" t="s">
        <v>36</v>
      </c>
      <c r="C36" s="128" t="s">
        <v>206</v>
      </c>
      <c r="D36" s="32" t="s">
        <v>37</v>
      </c>
      <c r="E36" s="32">
        <f>E41+E48+E49+E50+E58+E59+E60+E68+E69+E74</f>
        <v>15</v>
      </c>
      <c r="F36" s="32">
        <f t="shared" ref="F36:G36" si="1">F41+F48+F49+F50+F58+F59+F60+F68+F69+F74</f>
        <v>24</v>
      </c>
      <c r="G36" s="147">
        <f t="shared" si="1"/>
        <v>29</v>
      </c>
      <c r="H36" s="11"/>
      <c r="I36" s="15"/>
    </row>
    <row r="37" spans="1:11" ht="29.25" customHeight="1" thickBot="1">
      <c r="A37" s="232"/>
      <c r="B37" s="31" t="s">
        <v>51</v>
      </c>
      <c r="C37" s="151" t="s">
        <v>205</v>
      </c>
      <c r="D37" s="129" t="s">
        <v>112</v>
      </c>
      <c r="E37" s="152">
        <v>100</v>
      </c>
      <c r="F37" s="152">
        <f>F36*100/E36</f>
        <v>160</v>
      </c>
      <c r="G37" s="153">
        <f>G36*100/F36</f>
        <v>120.83333333333333</v>
      </c>
      <c r="H37" s="11"/>
      <c r="I37" s="15"/>
    </row>
    <row r="38" spans="1:11" ht="51.75" customHeight="1">
      <c r="A38" s="265" t="s">
        <v>122</v>
      </c>
      <c r="B38" s="224" t="s">
        <v>39</v>
      </c>
      <c r="C38" s="115" t="s">
        <v>186</v>
      </c>
      <c r="D38" s="123" t="s">
        <v>41</v>
      </c>
      <c r="E38" s="123">
        <f>'Додаток 1'!F61</f>
        <v>0</v>
      </c>
      <c r="F38" s="123">
        <f>'Додаток 1'!I61</f>
        <v>15.8</v>
      </c>
      <c r="G38" s="12">
        <f>'Додаток 1'!L61</f>
        <v>16.600000000000001</v>
      </c>
      <c r="H38" s="146"/>
      <c r="I38" s="146"/>
      <c r="J38" s="146"/>
      <c r="K38" s="146"/>
    </row>
    <row r="39" spans="1:11" ht="41.25" customHeight="1">
      <c r="A39" s="263"/>
      <c r="B39" s="225"/>
      <c r="C39" s="116" t="s">
        <v>187</v>
      </c>
      <c r="D39" s="124" t="s">
        <v>41</v>
      </c>
      <c r="E39" s="124">
        <f>'Додаток 1'!F65</f>
        <v>78.099999999999994</v>
      </c>
      <c r="F39" s="124">
        <f>'Додаток 1'!I65</f>
        <v>172.5</v>
      </c>
      <c r="G39" s="10">
        <f>'Додаток 1'!L65</f>
        <v>304.7</v>
      </c>
    </row>
    <row r="40" spans="1:11" ht="45.75" customHeight="1">
      <c r="A40" s="266"/>
      <c r="B40" s="225" t="s">
        <v>36</v>
      </c>
      <c r="C40" s="117" t="s">
        <v>188</v>
      </c>
      <c r="D40" s="124" t="s">
        <v>37</v>
      </c>
      <c r="E40" s="124">
        <v>0</v>
      </c>
      <c r="F40" s="124">
        <v>3</v>
      </c>
      <c r="G40" s="10">
        <v>3</v>
      </c>
      <c r="I40" s="146"/>
      <c r="J40" s="145"/>
    </row>
    <row r="41" spans="1:11" ht="56.25" customHeight="1">
      <c r="A41" s="266" t="s">
        <v>53</v>
      </c>
      <c r="B41" s="225" t="s">
        <v>39</v>
      </c>
      <c r="C41" s="117" t="s">
        <v>189</v>
      </c>
      <c r="D41" s="124" t="s">
        <v>37</v>
      </c>
      <c r="E41" s="24">
        <v>2</v>
      </c>
      <c r="F41" s="24">
        <v>4</v>
      </c>
      <c r="G41" s="27">
        <v>5</v>
      </c>
    </row>
    <row r="42" spans="1:11">
      <c r="A42" s="266"/>
      <c r="B42" s="124" t="s">
        <v>47</v>
      </c>
      <c r="C42" s="18" t="s">
        <v>54</v>
      </c>
      <c r="D42" s="124" t="s">
        <v>48</v>
      </c>
      <c r="E42" s="16">
        <v>0</v>
      </c>
      <c r="F42" s="16">
        <f>F38/F40*1000</f>
        <v>5266.666666666667</v>
      </c>
      <c r="G42" s="17">
        <f>G38/G40*1000</f>
        <v>5533.3333333333339</v>
      </c>
    </row>
    <row r="43" spans="1:11" ht="42.75" customHeight="1">
      <c r="A43" s="266"/>
      <c r="B43" s="124"/>
      <c r="C43" s="18" t="s">
        <v>123</v>
      </c>
      <c r="D43" s="124" t="s">
        <v>48</v>
      </c>
      <c r="E43" s="16">
        <f>E39/E41*1000</f>
        <v>39050</v>
      </c>
      <c r="F43" s="16">
        <f>F39/F41*1000</f>
        <v>43125</v>
      </c>
      <c r="G43" s="17">
        <f>G39/G41*1000</f>
        <v>60940</v>
      </c>
    </row>
    <row r="44" spans="1:11" ht="27" customHeight="1">
      <c r="A44" s="13"/>
      <c r="B44" s="126" t="s">
        <v>51</v>
      </c>
      <c r="C44" s="20" t="s">
        <v>190</v>
      </c>
      <c r="D44" s="34" t="s">
        <v>112</v>
      </c>
      <c r="E44" s="138">
        <v>100</v>
      </c>
      <c r="F44" s="138">
        <f>F41*100/E41</f>
        <v>200</v>
      </c>
      <c r="G44" s="139">
        <f>G41*100/F41</f>
        <v>125</v>
      </c>
    </row>
    <row r="45" spans="1:11">
      <c r="A45" s="267" t="s">
        <v>170</v>
      </c>
      <c r="B45" s="222" t="s">
        <v>39</v>
      </c>
      <c r="C45" s="18" t="s">
        <v>55</v>
      </c>
      <c r="D45" s="124" t="s">
        <v>41</v>
      </c>
      <c r="E45" s="24">
        <f>'Додаток 1'!F74</f>
        <v>0</v>
      </c>
      <c r="F45" s="24">
        <f>'Додаток 1'!I74</f>
        <v>0</v>
      </c>
      <c r="G45" s="27">
        <f>'Додаток 1'!L74</f>
        <v>137.1</v>
      </c>
    </row>
    <row r="46" spans="1:11">
      <c r="A46" s="268"/>
      <c r="B46" s="226"/>
      <c r="C46" s="18" t="s">
        <v>56</v>
      </c>
      <c r="D46" s="124" t="s">
        <v>41</v>
      </c>
      <c r="E46" s="24">
        <f>'Додаток 1'!F78</f>
        <v>21.1</v>
      </c>
      <c r="F46" s="24">
        <f>'Додаток 1'!I78</f>
        <v>44.7</v>
      </c>
      <c r="G46" s="27">
        <f>'Додаток 1'!L78</f>
        <v>47.2</v>
      </c>
    </row>
    <row r="47" spans="1:11" ht="47.25" customHeight="1">
      <c r="A47" s="268"/>
      <c r="B47" s="227"/>
      <c r="C47" s="18" t="s">
        <v>57</v>
      </c>
      <c r="D47" s="124" t="s">
        <v>41</v>
      </c>
      <c r="E47" s="140">
        <f>'Додаток 1'!F82</f>
        <v>80</v>
      </c>
      <c r="F47" s="24">
        <f>'Додаток 1'!I82</f>
        <v>84.2</v>
      </c>
      <c r="G47" s="27">
        <f>'Додаток 1'!L82</f>
        <v>200.1</v>
      </c>
    </row>
    <row r="48" spans="1:11" ht="19.5" customHeight="1">
      <c r="A48" s="269"/>
      <c r="B48" s="222" t="s">
        <v>36</v>
      </c>
      <c r="C48" s="18" t="s">
        <v>58</v>
      </c>
      <c r="D48" s="124" t="s">
        <v>59</v>
      </c>
      <c r="E48" s="24">
        <v>0</v>
      </c>
      <c r="F48" s="24">
        <v>0</v>
      </c>
      <c r="G48" s="27">
        <v>1</v>
      </c>
    </row>
    <row r="49" spans="1:7" ht="19.5" customHeight="1">
      <c r="A49" s="269"/>
      <c r="B49" s="226"/>
      <c r="C49" s="19" t="s">
        <v>115</v>
      </c>
      <c r="D49" s="124" t="s">
        <v>37</v>
      </c>
      <c r="E49" s="24">
        <v>1</v>
      </c>
      <c r="F49" s="24">
        <v>2</v>
      </c>
      <c r="G49" s="27">
        <v>2</v>
      </c>
    </row>
    <row r="50" spans="1:7" ht="19.5" customHeight="1">
      <c r="A50" s="269"/>
      <c r="B50" s="227"/>
      <c r="C50" s="19" t="s">
        <v>60</v>
      </c>
      <c r="D50" s="124" t="s">
        <v>37</v>
      </c>
      <c r="E50" s="24">
        <v>1</v>
      </c>
      <c r="F50" s="24">
        <v>2</v>
      </c>
      <c r="G50" s="27">
        <v>4</v>
      </c>
    </row>
    <row r="51" spans="1:7" ht="25.5">
      <c r="A51" s="269"/>
      <c r="B51" s="222" t="s">
        <v>47</v>
      </c>
      <c r="C51" s="18" t="s">
        <v>61</v>
      </c>
      <c r="D51" s="124" t="s">
        <v>48</v>
      </c>
      <c r="E51" s="16">
        <v>0</v>
      </c>
      <c r="F51" s="16">
        <v>0</v>
      </c>
      <c r="G51" s="17">
        <f>G45/G48*1000</f>
        <v>137100</v>
      </c>
    </row>
    <row r="52" spans="1:7">
      <c r="A52" s="269"/>
      <c r="B52" s="226"/>
      <c r="C52" s="18" t="s">
        <v>62</v>
      </c>
      <c r="D52" s="124" t="s">
        <v>48</v>
      </c>
      <c r="E52" s="16">
        <f>E46/E49*1000</f>
        <v>21100</v>
      </c>
      <c r="F52" s="16">
        <f>F46/F49*1000</f>
        <v>22350</v>
      </c>
      <c r="G52" s="17">
        <f>G46/G49*1000</f>
        <v>23600</v>
      </c>
    </row>
    <row r="53" spans="1:7" ht="18.75" customHeight="1">
      <c r="A53" s="269"/>
      <c r="B53" s="227"/>
      <c r="C53" s="18" t="s">
        <v>63</v>
      </c>
      <c r="D53" s="124" t="s">
        <v>48</v>
      </c>
      <c r="E53" s="16">
        <f>E47/E50*1000</f>
        <v>80000</v>
      </c>
      <c r="F53" s="16">
        <f>F47/F50*1000</f>
        <v>42100</v>
      </c>
      <c r="G53" s="17">
        <f>G47/G50*1000</f>
        <v>50025</v>
      </c>
    </row>
    <row r="54" spans="1:7">
      <c r="A54" s="270"/>
      <c r="B54" s="124" t="s">
        <v>51</v>
      </c>
      <c r="C54" s="19" t="s">
        <v>114</v>
      </c>
      <c r="D54" s="21" t="s">
        <v>112</v>
      </c>
      <c r="E54" s="140">
        <v>100</v>
      </c>
      <c r="F54" s="140">
        <f>(F49+F50)*100/(E49+E50)</f>
        <v>200</v>
      </c>
      <c r="G54" s="118">
        <f>(G49+G50)*100/(F49+F50)</f>
        <v>150</v>
      </c>
    </row>
    <row r="55" spans="1:7" ht="25.5">
      <c r="A55" s="259" t="s">
        <v>171</v>
      </c>
      <c r="B55" s="222" t="s">
        <v>39</v>
      </c>
      <c r="C55" s="18" t="s">
        <v>64</v>
      </c>
      <c r="D55" s="124" t="s">
        <v>41</v>
      </c>
      <c r="E55" s="24">
        <f>'Додаток 1'!F91</f>
        <v>54.1</v>
      </c>
      <c r="F55" s="24">
        <f>'Додаток 1'!I91</f>
        <v>61.8</v>
      </c>
      <c r="G55" s="27">
        <f>'Додаток 1'!L91</f>
        <v>193.9</v>
      </c>
    </row>
    <row r="56" spans="1:7" ht="46.5" customHeight="1">
      <c r="A56" s="260"/>
      <c r="B56" s="223"/>
      <c r="C56" s="18" t="s">
        <v>65</v>
      </c>
      <c r="D56" s="124" t="s">
        <v>41</v>
      </c>
      <c r="E56" s="24">
        <f>'Додаток 1'!F95</f>
        <v>146.69999999999999</v>
      </c>
      <c r="F56" s="24">
        <f>'Додаток 1'!I95</f>
        <v>104.2</v>
      </c>
      <c r="G56" s="118">
        <f>'Додаток 1'!L95</f>
        <v>104</v>
      </c>
    </row>
    <row r="57" spans="1:7" ht="57" customHeight="1">
      <c r="A57" s="260"/>
      <c r="B57" s="227"/>
      <c r="C57" s="18" t="s">
        <v>66</v>
      </c>
      <c r="D57" s="124" t="s">
        <v>41</v>
      </c>
      <c r="E57" s="24">
        <f>'Додаток 1'!F99</f>
        <v>216.7</v>
      </c>
      <c r="F57" s="24">
        <f>'Додаток 1'!I99</f>
        <v>220</v>
      </c>
      <c r="G57" s="27">
        <f>'Додаток 1'!L99</f>
        <v>227.5</v>
      </c>
    </row>
    <row r="58" spans="1:7" ht="25.5">
      <c r="A58" s="260"/>
      <c r="B58" s="222" t="s">
        <v>36</v>
      </c>
      <c r="C58" s="19" t="s">
        <v>67</v>
      </c>
      <c r="D58" s="124" t="s">
        <v>37</v>
      </c>
      <c r="E58" s="24">
        <v>1</v>
      </c>
      <c r="F58" s="24">
        <v>1</v>
      </c>
      <c r="G58" s="27">
        <v>2</v>
      </c>
    </row>
    <row r="59" spans="1:7" ht="36" customHeight="1">
      <c r="A59" s="260"/>
      <c r="B59" s="223"/>
      <c r="C59" s="19" t="s">
        <v>68</v>
      </c>
      <c r="D59" s="124" t="s">
        <v>37</v>
      </c>
      <c r="E59" s="24">
        <v>2</v>
      </c>
      <c r="F59" s="24">
        <v>2</v>
      </c>
      <c r="G59" s="27">
        <v>2</v>
      </c>
    </row>
    <row r="60" spans="1:7">
      <c r="A60" s="261"/>
      <c r="B60" s="227"/>
      <c r="C60" s="18" t="s">
        <v>69</v>
      </c>
      <c r="D60" s="124" t="s">
        <v>37</v>
      </c>
      <c r="E60" s="24">
        <v>3</v>
      </c>
      <c r="F60" s="24">
        <v>3</v>
      </c>
      <c r="G60" s="27">
        <v>4</v>
      </c>
    </row>
    <row r="61" spans="1:7" ht="36.75" customHeight="1">
      <c r="A61" s="261"/>
      <c r="B61" s="222" t="s">
        <v>47</v>
      </c>
      <c r="C61" s="18" t="s">
        <v>70</v>
      </c>
      <c r="D61" s="124" t="s">
        <v>48</v>
      </c>
      <c r="E61" s="16">
        <f t="shared" ref="E61:G63" si="2">E55/E58*1000</f>
        <v>54100</v>
      </c>
      <c r="F61" s="16">
        <f t="shared" si="2"/>
        <v>61800</v>
      </c>
      <c r="G61" s="17">
        <f t="shared" si="2"/>
        <v>96950</v>
      </c>
    </row>
    <row r="62" spans="1:7">
      <c r="A62" s="261"/>
      <c r="B62" s="223"/>
      <c r="C62" s="18" t="s">
        <v>71</v>
      </c>
      <c r="D62" s="124" t="s">
        <v>48</v>
      </c>
      <c r="E62" s="16">
        <f t="shared" si="2"/>
        <v>73350</v>
      </c>
      <c r="F62" s="16">
        <f t="shared" si="2"/>
        <v>52100</v>
      </c>
      <c r="G62" s="17">
        <f t="shared" si="2"/>
        <v>52000</v>
      </c>
    </row>
    <row r="63" spans="1:7">
      <c r="A63" s="261"/>
      <c r="B63" s="227"/>
      <c r="C63" s="18" t="s">
        <v>72</v>
      </c>
      <c r="D63" s="124" t="s">
        <v>48</v>
      </c>
      <c r="E63" s="16">
        <f t="shared" si="2"/>
        <v>72233.333333333328</v>
      </c>
      <c r="F63" s="16">
        <f t="shared" si="2"/>
        <v>73333.333333333328</v>
      </c>
      <c r="G63" s="17">
        <f t="shared" si="2"/>
        <v>56875</v>
      </c>
    </row>
    <row r="64" spans="1:7" ht="40.5" customHeight="1">
      <c r="A64" s="261"/>
      <c r="B64" s="222" t="s">
        <v>51</v>
      </c>
      <c r="C64" s="35" t="s">
        <v>117</v>
      </c>
      <c r="D64" s="21" t="s">
        <v>112</v>
      </c>
      <c r="E64" s="141">
        <v>100</v>
      </c>
      <c r="F64" s="141">
        <v>100</v>
      </c>
      <c r="G64" s="142">
        <v>100</v>
      </c>
    </row>
    <row r="65" spans="1:9" ht="35.25" customHeight="1">
      <c r="A65" s="271"/>
      <c r="B65" s="272"/>
      <c r="C65" s="22" t="s">
        <v>116</v>
      </c>
      <c r="D65" s="21" t="s">
        <v>112</v>
      </c>
      <c r="E65" s="140">
        <v>100</v>
      </c>
      <c r="F65" s="140">
        <f>(F58+F60)*100/(E58+E60)</f>
        <v>100</v>
      </c>
      <c r="G65" s="118">
        <f>(G58+G60)*100/(F58+F60)</f>
        <v>150</v>
      </c>
    </row>
    <row r="66" spans="1:9" ht="25.5">
      <c r="A66" s="259" t="s">
        <v>172</v>
      </c>
      <c r="B66" s="222" t="s">
        <v>39</v>
      </c>
      <c r="C66" s="18" t="s">
        <v>73</v>
      </c>
      <c r="D66" s="124" t="s">
        <v>41</v>
      </c>
      <c r="E66" s="24">
        <f>'Додаток 1'!F108</f>
        <v>0</v>
      </c>
      <c r="F66" s="143">
        <v>0</v>
      </c>
      <c r="G66" s="144">
        <v>32.4</v>
      </c>
      <c r="H66" s="14"/>
      <c r="I66" s="14"/>
    </row>
    <row r="67" spans="1:9" ht="25.5">
      <c r="A67" s="260"/>
      <c r="B67" s="227"/>
      <c r="C67" s="18" t="s">
        <v>74</v>
      </c>
      <c r="D67" s="124" t="s">
        <v>41</v>
      </c>
      <c r="E67" s="24">
        <v>0</v>
      </c>
      <c r="F67" s="143">
        <v>167.7</v>
      </c>
      <c r="G67" s="144">
        <v>60</v>
      </c>
      <c r="H67" s="14"/>
      <c r="I67" s="14"/>
    </row>
    <row r="68" spans="1:9" ht="25.5">
      <c r="A68" s="261"/>
      <c r="B68" s="222" t="s">
        <v>36</v>
      </c>
      <c r="C68" s="18" t="s">
        <v>75</v>
      </c>
      <c r="D68" s="124" t="s">
        <v>37</v>
      </c>
      <c r="E68" s="24">
        <v>0</v>
      </c>
      <c r="F68" s="24">
        <v>0</v>
      </c>
      <c r="G68" s="27">
        <v>1</v>
      </c>
    </row>
    <row r="69" spans="1:9" ht="25.5">
      <c r="A69" s="261"/>
      <c r="B69" s="227"/>
      <c r="C69" s="18" t="s">
        <v>76</v>
      </c>
      <c r="D69" s="124" t="s">
        <v>37</v>
      </c>
      <c r="E69" s="24">
        <v>0</v>
      </c>
      <c r="F69" s="24">
        <v>4</v>
      </c>
      <c r="G69" s="27">
        <v>2</v>
      </c>
    </row>
    <row r="70" spans="1:9" ht="39" customHeight="1">
      <c r="A70" s="261"/>
      <c r="B70" s="222" t="s">
        <v>47</v>
      </c>
      <c r="C70" s="18" t="s">
        <v>77</v>
      </c>
      <c r="D70" s="124" t="s">
        <v>48</v>
      </c>
      <c r="E70" s="24">
        <v>0</v>
      </c>
      <c r="F70" s="16">
        <v>0</v>
      </c>
      <c r="G70" s="17">
        <f>G66/G68*1000</f>
        <v>32400</v>
      </c>
    </row>
    <row r="71" spans="1:9" ht="45" customHeight="1">
      <c r="A71" s="261"/>
      <c r="B71" s="227"/>
      <c r="C71" s="18" t="s">
        <v>78</v>
      </c>
      <c r="D71" s="124" t="s">
        <v>48</v>
      </c>
      <c r="E71" s="24">
        <v>0</v>
      </c>
      <c r="F71" s="16">
        <f>F67/F69*1000</f>
        <v>41925</v>
      </c>
      <c r="G71" s="17">
        <f>G67/G69*1000</f>
        <v>30000</v>
      </c>
    </row>
    <row r="72" spans="1:9" ht="28.5" customHeight="1">
      <c r="A72" s="271"/>
      <c r="B72" s="124" t="s">
        <v>51</v>
      </c>
      <c r="C72" s="19" t="s">
        <v>118</v>
      </c>
      <c r="D72" s="21" t="s">
        <v>112</v>
      </c>
      <c r="E72" s="24">
        <v>0</v>
      </c>
      <c r="F72" s="24">
        <v>0</v>
      </c>
      <c r="G72" s="118">
        <f>(G68+G69)*100/(F68+F69)</f>
        <v>75</v>
      </c>
    </row>
    <row r="73" spans="1:9" ht="51">
      <c r="A73" s="259" t="s">
        <v>173</v>
      </c>
      <c r="B73" s="124" t="s">
        <v>39</v>
      </c>
      <c r="C73" s="18" t="s">
        <v>79</v>
      </c>
      <c r="D73" s="124" t="s">
        <v>41</v>
      </c>
      <c r="E73" s="140">
        <f>'Додаток 1'!F112</f>
        <v>30</v>
      </c>
      <c r="F73" s="140">
        <f>'Додаток 1'!I112</f>
        <v>40</v>
      </c>
      <c r="G73" s="118">
        <f>'Додаток 1'!L112</f>
        <v>50</v>
      </c>
    </row>
    <row r="74" spans="1:9" ht="59.25" customHeight="1">
      <c r="A74" s="261"/>
      <c r="B74" s="124" t="s">
        <v>36</v>
      </c>
      <c r="C74" s="19" t="s">
        <v>191</v>
      </c>
      <c r="D74" s="124" t="s">
        <v>37</v>
      </c>
      <c r="E74" s="24">
        <v>5</v>
      </c>
      <c r="F74" s="24">
        <v>6</v>
      </c>
      <c r="G74" s="27">
        <v>6</v>
      </c>
    </row>
    <row r="75" spans="1:9" ht="62.25" customHeight="1">
      <c r="A75" s="261"/>
      <c r="B75" s="124" t="s">
        <v>47</v>
      </c>
      <c r="C75" s="18" t="s">
        <v>192</v>
      </c>
      <c r="D75" s="124" t="s">
        <v>48</v>
      </c>
      <c r="E75" s="16">
        <f>E73/E74*1000</f>
        <v>6000</v>
      </c>
      <c r="F75" s="16">
        <f>F73/F74*1000</f>
        <v>6666.666666666667</v>
      </c>
      <c r="G75" s="17">
        <f>G73/G74*1000</f>
        <v>8333.3333333333339</v>
      </c>
    </row>
    <row r="76" spans="1:9" ht="63.75" customHeight="1">
      <c r="A76" s="271"/>
      <c r="B76" s="124" t="s">
        <v>51</v>
      </c>
      <c r="C76" s="19" t="s">
        <v>193</v>
      </c>
      <c r="D76" s="21" t="s">
        <v>112</v>
      </c>
      <c r="E76" s="140">
        <v>100</v>
      </c>
      <c r="F76" s="140">
        <f>F74*100/E74</f>
        <v>120</v>
      </c>
      <c r="G76" s="118">
        <f>G74*100/F74</f>
        <v>100</v>
      </c>
    </row>
    <row r="77" spans="1:9" ht="78.75" customHeight="1">
      <c r="A77" s="259" t="s">
        <v>174</v>
      </c>
      <c r="B77" s="222" t="s">
        <v>39</v>
      </c>
      <c r="C77" s="23" t="s">
        <v>119</v>
      </c>
      <c r="D77" s="124" t="s">
        <v>41</v>
      </c>
      <c r="E77" s="140">
        <f>'Додаток 1'!F126</f>
        <v>100</v>
      </c>
      <c r="F77" s="140">
        <f>'Додаток 1'!I126</f>
        <v>305</v>
      </c>
      <c r="G77" s="118">
        <f>'Додаток 1'!L126</f>
        <v>101.3</v>
      </c>
    </row>
    <row r="78" spans="1:9" ht="30.75" customHeight="1">
      <c r="A78" s="260"/>
      <c r="B78" s="227"/>
      <c r="C78" s="18" t="s">
        <v>80</v>
      </c>
      <c r="D78" s="124" t="s">
        <v>41</v>
      </c>
      <c r="E78" s="140">
        <f>'Додаток 1'!F130</f>
        <v>200</v>
      </c>
      <c r="F78" s="140">
        <f>'Додаток 1'!I130</f>
        <v>650</v>
      </c>
      <c r="G78" s="118">
        <f>'Додаток 1'!L130</f>
        <v>525</v>
      </c>
    </row>
    <row r="79" spans="1:9" ht="48" customHeight="1">
      <c r="A79" s="261"/>
      <c r="B79" s="222" t="s">
        <v>36</v>
      </c>
      <c r="C79" s="23" t="s">
        <v>120</v>
      </c>
      <c r="D79" s="124" t="s">
        <v>37</v>
      </c>
      <c r="E79" s="24">
        <v>5</v>
      </c>
      <c r="F79" s="24">
        <v>5</v>
      </c>
      <c r="G79" s="27">
        <v>5</v>
      </c>
    </row>
    <row r="80" spans="1:9" ht="25.5">
      <c r="A80" s="261"/>
      <c r="B80" s="227"/>
      <c r="C80" s="18" t="s">
        <v>81</v>
      </c>
      <c r="D80" s="124" t="s">
        <v>37</v>
      </c>
      <c r="E80" s="24">
        <v>5</v>
      </c>
      <c r="F80" s="24">
        <v>5</v>
      </c>
      <c r="G80" s="27">
        <v>5</v>
      </c>
    </row>
    <row r="81" spans="1:7">
      <c r="A81" s="261"/>
      <c r="B81" s="222" t="s">
        <v>47</v>
      </c>
      <c r="C81" s="18" t="s">
        <v>82</v>
      </c>
      <c r="D81" s="124" t="s">
        <v>48</v>
      </c>
      <c r="E81" s="16">
        <f t="shared" ref="E81:G82" si="3">E77/E79*1000</f>
        <v>20000</v>
      </c>
      <c r="F81" s="16">
        <f t="shared" si="3"/>
        <v>61000</v>
      </c>
      <c r="G81" s="17">
        <f t="shared" si="3"/>
        <v>20259.999999999996</v>
      </c>
    </row>
    <row r="82" spans="1:7" ht="33" customHeight="1">
      <c r="A82" s="261"/>
      <c r="B82" s="227"/>
      <c r="C82" s="18" t="s">
        <v>83</v>
      </c>
      <c r="D82" s="124" t="s">
        <v>48</v>
      </c>
      <c r="E82" s="16">
        <f t="shared" si="3"/>
        <v>40000</v>
      </c>
      <c r="F82" s="16">
        <f t="shared" si="3"/>
        <v>130000</v>
      </c>
      <c r="G82" s="17">
        <f t="shared" si="3"/>
        <v>105000</v>
      </c>
    </row>
    <row r="83" spans="1:7" ht="25.5" customHeight="1">
      <c r="A83" s="271"/>
      <c r="B83" s="124" t="s">
        <v>51</v>
      </c>
      <c r="C83" s="19" t="s">
        <v>121</v>
      </c>
      <c r="D83" s="21" t="s">
        <v>112</v>
      </c>
      <c r="E83" s="140">
        <v>100</v>
      </c>
      <c r="F83" s="140">
        <f>(F80+F79)*100/(E80+E79)</f>
        <v>100</v>
      </c>
      <c r="G83" s="118">
        <f>(G80+G79)*100/(F80+F79)</f>
        <v>100</v>
      </c>
    </row>
    <row r="84" spans="1:7" ht="57.75" customHeight="1">
      <c r="A84" s="251" t="s">
        <v>175</v>
      </c>
      <c r="B84" s="120" t="s">
        <v>39</v>
      </c>
      <c r="C84" s="121" t="s">
        <v>165</v>
      </c>
      <c r="D84" s="120" t="s">
        <v>41</v>
      </c>
      <c r="E84" s="140">
        <f>'Додаток 1'!F134</f>
        <v>104.7</v>
      </c>
      <c r="F84" s="140">
        <f>'Додаток 1'!I134</f>
        <v>300</v>
      </c>
      <c r="G84" s="118">
        <f>'Додаток 1'!L134</f>
        <v>315</v>
      </c>
    </row>
    <row r="85" spans="1:7" ht="37.5" customHeight="1">
      <c r="A85" s="252"/>
      <c r="B85" s="120" t="s">
        <v>36</v>
      </c>
      <c r="C85" s="121" t="s">
        <v>163</v>
      </c>
      <c r="D85" s="120" t="s">
        <v>37</v>
      </c>
      <c r="E85" s="24">
        <v>200</v>
      </c>
      <c r="F85" s="24">
        <v>500</v>
      </c>
      <c r="G85" s="27">
        <v>500</v>
      </c>
    </row>
    <row r="86" spans="1:7" ht="36" customHeight="1">
      <c r="A86" s="252"/>
      <c r="B86" s="120" t="s">
        <v>47</v>
      </c>
      <c r="C86" s="121" t="s">
        <v>164</v>
      </c>
      <c r="D86" s="120" t="s">
        <v>48</v>
      </c>
      <c r="E86" s="16">
        <f>E84/E85*1000</f>
        <v>523.5</v>
      </c>
      <c r="F86" s="16">
        <f>F84/F85*1000</f>
        <v>600</v>
      </c>
      <c r="G86" s="17">
        <f>G84/G85*1000</f>
        <v>630</v>
      </c>
    </row>
    <row r="87" spans="1:7" ht="36" customHeight="1" thickBot="1">
      <c r="A87" s="253"/>
      <c r="B87" s="155" t="s">
        <v>51</v>
      </c>
      <c r="C87" s="156" t="s">
        <v>197</v>
      </c>
      <c r="D87" s="129" t="s">
        <v>112</v>
      </c>
      <c r="E87" s="157">
        <v>100</v>
      </c>
      <c r="F87" s="157">
        <f>F85*100/E85</f>
        <v>250</v>
      </c>
      <c r="G87" s="158">
        <f>G85*100/F85</f>
        <v>100</v>
      </c>
    </row>
    <row r="88" spans="1:7" ht="65.25" customHeight="1">
      <c r="A88" s="220" t="s">
        <v>84</v>
      </c>
      <c r="B88" s="221"/>
      <c r="C88" s="221"/>
      <c r="D88" s="221"/>
      <c r="E88" s="221"/>
      <c r="F88" s="221"/>
      <c r="G88" s="221"/>
    </row>
    <row r="89" spans="1:7" ht="63.75" customHeight="1">
      <c r="A89" s="254" t="s">
        <v>27</v>
      </c>
      <c r="B89" s="255"/>
      <c r="C89" s="255"/>
      <c r="D89" s="255"/>
      <c r="E89" s="255"/>
      <c r="F89" s="255"/>
      <c r="G89" s="255"/>
    </row>
    <row r="90" spans="1:7">
      <c r="E90" s="145"/>
      <c r="F90" s="145"/>
      <c r="G90" s="145"/>
    </row>
    <row r="92" spans="1:7">
      <c r="F92" s="145"/>
    </row>
    <row r="176" ht="25.5" customHeight="1"/>
    <row r="178" ht="23.25" customHeight="1"/>
    <row r="179" ht="66.75" customHeight="1"/>
    <row r="180" ht="62.25" customHeight="1"/>
  </sheetData>
  <mergeCells count="40">
    <mergeCell ref="A84:A87"/>
    <mergeCell ref="A89:G89"/>
    <mergeCell ref="A3:A5"/>
    <mergeCell ref="A13:A31"/>
    <mergeCell ref="A32:A35"/>
    <mergeCell ref="A38:A43"/>
    <mergeCell ref="A45:A54"/>
    <mergeCell ref="A55:A65"/>
    <mergeCell ref="A66:A72"/>
    <mergeCell ref="A73:A76"/>
    <mergeCell ref="A77:A83"/>
    <mergeCell ref="B3:B5"/>
    <mergeCell ref="B13:B18"/>
    <mergeCell ref="B81:B82"/>
    <mergeCell ref="C3:C5"/>
    <mergeCell ref="B64:B65"/>
    <mergeCell ref="D3:D5"/>
    <mergeCell ref="A36:A37"/>
    <mergeCell ref="D1:G1"/>
    <mergeCell ref="A2:G2"/>
    <mergeCell ref="E3:G4"/>
    <mergeCell ref="A11:A12"/>
    <mergeCell ref="B8:B10"/>
    <mergeCell ref="A7:A10"/>
    <mergeCell ref="A88:G88"/>
    <mergeCell ref="B19:B24"/>
    <mergeCell ref="B25:B30"/>
    <mergeCell ref="B38:B39"/>
    <mergeCell ref="B40:B41"/>
    <mergeCell ref="B45:B47"/>
    <mergeCell ref="B48:B50"/>
    <mergeCell ref="B51:B53"/>
    <mergeCell ref="B55:B57"/>
    <mergeCell ref="B58:B60"/>
    <mergeCell ref="B61:B63"/>
    <mergeCell ref="B79:B80"/>
    <mergeCell ref="B66:B67"/>
    <mergeCell ref="B68:B69"/>
    <mergeCell ref="B70:B71"/>
    <mergeCell ref="B77:B78"/>
  </mergeCells>
  <pageMargins left="0.31496062992125984" right="0.31496062992125984" top="0.74803149606299213" bottom="0.35433070866141736" header="0.31496062992125984" footer="0.31496062992125984"/>
  <pageSetup paperSize="9" scale="76" fitToHeight="9" orientation="landscape" r:id="rId1"/>
  <headerFooter differentFirst="1">
    <oddHeader>&amp;RПродовження додатка</oddHeader>
  </headerFooter>
  <rowBreaks count="4" manualBreakCount="4">
    <brk id="18" max="6" man="1"/>
    <brk id="37" max="6" man="1"/>
    <brk id="54" max="6" man="1"/>
    <brk id="8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Додаток 1</vt:lpstr>
      <vt:lpstr>Додаток 2</vt:lpstr>
      <vt:lpstr>'Додаток 1'!Заголовки_для_печати</vt:lpstr>
      <vt:lpstr>'Додаток 2'!Заголовки_для_печати</vt:lpstr>
      <vt:lpstr>'Додаток 1'!Область_печати</vt:lpstr>
      <vt:lpstr>'Додаток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Рябоконь Наталія Вікторівна</cp:lastModifiedBy>
  <cp:lastPrinted>2023-12-15T07:01:05Z</cp:lastPrinted>
  <dcterms:created xsi:type="dcterms:W3CDTF">2015-06-05T18:19:00Z</dcterms:created>
  <dcterms:modified xsi:type="dcterms:W3CDTF">2023-12-15T07:01:48Z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1033-12.2.0.13306</vt:lpwstr>
  </property>
  <property fmtid="{D5CDD505-2E9C-101B-9397-08002B2CF9AE}" pid="3" name="ICV">
    <vt:lpwstr>9958D0F33C7144AFAD9436A7732F1041_12</vt:lpwstr>
  </property>
</Properties>
</file>