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Звіт\2020 рік\Рік 2020 рік\Рішення\БР\друк\"/>
    </mc:Choice>
  </mc:AlternateContent>
  <bookViews>
    <workbookView xWindow="-120" yWindow="-120" windowWidth="19440" windowHeight="15000" tabRatio="605"/>
  </bookViews>
  <sheets>
    <sheet name="dodatok SMR" sheetId="20" r:id="rId1"/>
  </sheets>
  <definedNames>
    <definedName name="_xlnm.Print_Titles" localSheetId="0">'dodatok SMR'!$15:$17</definedName>
    <definedName name="_xlnm.Print_Area" localSheetId="0">'dodatok SMR'!$A$1:$G$412</definedName>
  </definedNames>
  <calcPr calcId="162913"/>
</workbook>
</file>

<file path=xl/calcChain.xml><?xml version="1.0" encoding="utf-8"?>
<calcChain xmlns="http://schemas.openxmlformats.org/spreadsheetml/2006/main">
  <c r="G387" i="20" l="1"/>
  <c r="G223" i="20"/>
  <c r="G26" i="20"/>
  <c r="G398" i="20"/>
  <c r="G395" i="20"/>
  <c r="G393" i="20" s="1"/>
  <c r="G389" i="20"/>
  <c r="G385" i="20" s="1"/>
  <c r="G386" i="20"/>
  <c r="G317" i="20" s="1"/>
  <c r="G380" i="20"/>
  <c r="G382" i="20"/>
  <c r="G377" i="20"/>
  <c r="G367" i="20"/>
  <c r="G344" i="20"/>
  <c r="G341" i="20"/>
  <c r="G339" i="20"/>
  <c r="G334" i="20"/>
  <c r="G333" i="20" s="1"/>
  <c r="G329" i="20"/>
  <c r="G326" i="20"/>
  <c r="G323" i="20"/>
  <c r="G320" i="20"/>
  <c r="G314" i="20"/>
  <c r="G301" i="20"/>
  <c r="G300" i="20"/>
  <c r="G287" i="20"/>
  <c r="G286" i="20"/>
  <c r="G282" i="20"/>
  <c r="G280" i="20"/>
  <c r="G277" i="20"/>
  <c r="G275" i="20"/>
  <c r="G271" i="20"/>
  <c r="G263" i="20"/>
  <c r="G255" i="20"/>
  <c r="G250" i="20"/>
  <c r="G241" i="20"/>
  <c r="G234" i="20"/>
  <c r="G231" i="20"/>
  <c r="G228" i="20"/>
  <c r="G219" i="20"/>
  <c r="G215" i="20"/>
  <c r="G214" i="20"/>
  <c r="G211" i="20"/>
  <c r="G207" i="20"/>
  <c r="G205" i="20"/>
  <c r="G203" i="20"/>
  <c r="G202" i="20"/>
  <c r="G189" i="20"/>
  <c r="G405" i="20" s="1"/>
  <c r="G188" i="20"/>
  <c r="G187" i="20"/>
  <c r="G180" i="20"/>
  <c r="G178" i="20" s="1"/>
  <c r="G161" i="20"/>
  <c r="G45" i="20" s="1"/>
  <c r="G160" i="20"/>
  <c r="G158" i="20"/>
  <c r="G154" i="20"/>
  <c r="G152" i="20"/>
  <c r="G105" i="20"/>
  <c r="G66" i="20"/>
  <c r="G61" i="20"/>
  <c r="G44" i="20" s="1"/>
  <c r="G60" i="20"/>
  <c r="G46" i="20"/>
  <c r="G43" i="20"/>
  <c r="G42" i="20"/>
  <c r="G41" i="20"/>
  <c r="G36" i="20"/>
  <c r="G32" i="20"/>
  <c r="G29" i="20"/>
  <c r="F398" i="20"/>
  <c r="F389" i="20"/>
  <c r="F387" i="20"/>
  <c r="F382" i="20"/>
  <c r="F380" i="20"/>
  <c r="F377" i="20"/>
  <c r="F367" i="20"/>
  <c r="F341" i="20"/>
  <c r="F339" i="20"/>
  <c r="F334" i="20"/>
  <c r="F329" i="20"/>
  <c r="F326" i="20"/>
  <c r="F323" i="20"/>
  <c r="F320" i="20"/>
  <c r="F314" i="20"/>
  <c r="F301" i="20"/>
  <c r="F300" i="20"/>
  <c r="F287" i="20"/>
  <c r="F286" i="20"/>
  <c r="F282" i="20"/>
  <c r="F280" i="20"/>
  <c r="F277" i="20"/>
  <c r="D259" i="20"/>
  <c r="D258" i="20"/>
  <c r="F250" i="20"/>
  <c r="F234" i="20"/>
  <c r="F231" i="20"/>
  <c r="F228" i="20"/>
  <c r="F223" i="20"/>
  <c r="F219" i="20" s="1"/>
  <c r="F215" i="20"/>
  <c r="F214" i="20"/>
  <c r="F211" i="20"/>
  <c r="F203" i="20"/>
  <c r="F207" i="20"/>
  <c r="F205" i="20"/>
  <c r="F202" i="20"/>
  <c r="F189" i="20"/>
  <c r="F158" i="20"/>
  <c r="F154" i="20"/>
  <c r="F152" i="20"/>
  <c r="F105" i="20"/>
  <c r="F66" i="20"/>
  <c r="F61" i="20"/>
  <c r="F44" i="20" s="1"/>
  <c r="F60" i="20"/>
  <c r="F46" i="20"/>
  <c r="F43" i="20"/>
  <c r="F42" i="20"/>
  <c r="F41" i="20"/>
  <c r="F36" i="20"/>
  <c r="F32" i="20"/>
  <c r="F29" i="20"/>
  <c r="F26" i="20"/>
  <c r="G319" i="20" l="1"/>
  <c r="F285" i="20"/>
  <c r="F227" i="20" s="1"/>
  <c r="G279" i="20"/>
  <c r="G384" i="20"/>
  <c r="G343" i="20"/>
  <c r="G325" i="20"/>
  <c r="G285" i="20"/>
  <c r="G227" i="20" s="1"/>
  <c r="G403" i="20" s="1"/>
  <c r="G262" i="20"/>
  <c r="G240" i="20"/>
  <c r="G201" i="20"/>
  <c r="G404" i="20"/>
  <c r="G338" i="20"/>
  <c r="G284" i="20"/>
  <c r="G65" i="20"/>
  <c r="G40" i="20" s="1"/>
  <c r="G18" i="20"/>
  <c r="F65" i="20"/>
  <c r="F284" i="20"/>
  <c r="F18" i="20"/>
  <c r="F271" i="20"/>
  <c r="F275" i="20"/>
  <c r="F160" i="20"/>
  <c r="F325" i="20"/>
  <c r="F241" i="20"/>
  <c r="F319" i="20"/>
  <c r="F333" i="20"/>
  <c r="F404" i="20"/>
  <c r="F187" i="20"/>
  <c r="F344" i="20"/>
  <c r="F386" i="20"/>
  <c r="F161" i="20"/>
  <c r="F385" i="20"/>
  <c r="F395" i="20"/>
  <c r="F255" i="20"/>
  <c r="F180" i="20"/>
  <c r="F188" i="20"/>
  <c r="F263" i="20"/>
  <c r="F279" i="20"/>
  <c r="F338" i="20"/>
  <c r="F201" i="20"/>
  <c r="G316" i="20" l="1"/>
  <c r="G226" i="20"/>
  <c r="G402" i="20" s="1"/>
  <c r="F262" i="20"/>
  <c r="F178" i="20"/>
  <c r="F343" i="20"/>
  <c r="F393" i="20"/>
  <c r="F384" i="20" s="1"/>
  <c r="F240" i="20"/>
  <c r="F317" i="20"/>
  <c r="F45" i="20"/>
  <c r="F403" i="20" l="1"/>
  <c r="F405" i="20"/>
  <c r="F226" i="20"/>
  <c r="F40" i="20"/>
  <c r="F316" i="20"/>
  <c r="F402" i="20" l="1"/>
</calcChain>
</file>

<file path=xl/sharedStrings.xml><?xml version="1.0" encoding="utf-8"?>
<sst xmlns="http://schemas.openxmlformats.org/spreadsheetml/2006/main" count="543" uniqueCount="353">
  <si>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</si>
  <si>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</si>
  <si>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</si>
  <si>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</si>
  <si>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</si>
  <si>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</si>
  <si>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</si>
  <si>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</si>
  <si>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</si>
  <si>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</si>
  <si>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</si>
  <si>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</si>
  <si>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</si>
  <si>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</si>
  <si>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</si>
  <si>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</si>
  <si>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</si>
  <si>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</si>
  <si>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</si>
  <si>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>Реконструкція 1-го поверху КУ «ССШ № 3» по вул. 20 років Перемоги, 9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</si>
  <si>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</si>
  <si>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</si>
  <si>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</si>
  <si>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</si>
  <si>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</si>
  <si>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</si>
  <si>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</si>
  <si>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 xml:space="preserve">Реконструкція парку ім. І.М. Кожедуба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</si>
  <si>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</si>
  <si>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</si>
  <si>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</si>
  <si>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</si>
  <si>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</si>
  <si>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</si>
  <si>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</si>
  <si>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</si>
  <si>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</si>
  <si>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</si>
  <si>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</si>
  <si>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</si>
  <si>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</si>
  <si>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</si>
  <si>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</si>
  <si>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</si>
  <si>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</si>
  <si>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</si>
  <si>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</si>
  <si>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</si>
  <si>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</si>
  <si>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</si>
  <si>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операційного блоку КУ  «СМКЛ № 5»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</si>
  <si>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</si>
  <si>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</si>
  <si>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</si>
  <si>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</si>
  <si>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</si>
  <si>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</si>
  <si>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Інші заходи у сфері зв'язку, телекомунікації та інформатики</t>
  </si>
  <si>
    <t>Внески до статутного капіталу суб’єктів господарювання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</si>
  <si>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</si>
  <si>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</si>
  <si>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</si>
  <si>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</si>
  <si>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</si>
  <si>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</si>
  <si>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</si>
  <si>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</si>
  <si>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</si>
  <si>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Надання спеціальної освіти мистецькими школами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</si>
  <si>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</si>
  <si>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</si>
  <si>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</si>
  <si>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</si>
  <si>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</si>
  <si>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</si>
  <si>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</si>
  <si>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</si>
  <si>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</si>
  <si>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</si>
  <si>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</si>
  <si>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</si>
  <si>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</si>
  <si>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</si>
  <si>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</si>
  <si>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</si>
  <si>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</si>
  <si>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</si>
  <si>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2020</t>
  </si>
  <si>
    <t xml:space="preserve"> 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</si>
  <si>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</si>
  <si>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</si>
  <si>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</si>
  <si>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</si>
  <si>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</si>
  <si>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</si>
  <si>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</si>
  <si>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</si>
  <si>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</si>
  <si>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</si>
  <si>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</si>
  <si>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</si>
  <si>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</si>
  <si>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</si>
  <si>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</si>
  <si>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</si>
  <si>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</si>
  <si>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</si>
  <si>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</si>
  <si>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</si>
  <si>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</si>
  <si>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</si>
  <si>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</si>
  <si>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</si>
  <si>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</si>
  <si>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</si>
  <si>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</si>
  <si>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</si>
  <si>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</si>
  <si>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</si>
  <si>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</si>
  <si>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</si>
  <si>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</si>
  <si>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</si>
  <si>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</si>
  <si>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</si>
  <si>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</si>
  <si>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</si>
  <si>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</si>
  <si>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</si>
  <si>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</si>
  <si>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</si>
  <si>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</si>
  <si>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</si>
  <si>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</si>
  <si>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</si>
  <si>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</si>
  <si>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</si>
  <si>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</si>
  <si>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</si>
  <si>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</si>
  <si>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</si>
  <si>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</si>
  <si>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</si>
  <si>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</si>
  <si>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</si>
  <si>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</si>
  <si>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</si>
  <si>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</si>
  <si>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</si>
  <si>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</si>
  <si>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Реконструкція та реставрація інших об'єктів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</si>
  <si>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</si>
  <si>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</si>
  <si>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</si>
  <si>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</si>
  <si>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</si>
  <si>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</si>
  <si>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</si>
  <si>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</si>
  <si>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</si>
  <si>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</si>
  <si>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</si>
  <si>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</si>
  <si>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</si>
  <si>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</si>
  <si>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</si>
  <si>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</si>
  <si>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</si>
  <si>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</si>
  <si>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</si>
  <si>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Нове будівництво спортивного майданчика біля ЗОШ № 23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</si>
  <si>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</si>
  <si>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Забезпечення діяльності палаців i будинків культури, клубів, центрів дозвілля та iнших клубних закладів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</si>
  <si>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</si>
  <si>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Будівництво стадіону з хокею на траві по вул. Героїв Крут, 1/1,  1/2</t>
  </si>
  <si>
    <t>Будівництво споруд, установ та закладів фізичної культури і спорту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</si>
  <si>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</si>
  <si>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</si>
  <si>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</si>
  <si>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</si>
  <si>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</si>
  <si>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Підтримка спорту вищих досягнень та організацій, які здійснюють фізкультурно-спортивну діяльність в регіоні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</si>
  <si>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</si>
  <si>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</si>
  <si>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</si>
  <si>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</si>
  <si>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Інші програми та заходи у сфері охорони здоров’я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</si>
  <si>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</si>
  <si>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</si>
  <si>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</si>
  <si>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</si>
  <si>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</si>
  <si>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</si>
  <si>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</si>
  <si>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Капітальний ремонт закладів дошкільної освіти, в т.ч.: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</si>
  <si>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</si>
  <si>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</si>
  <si>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закладів позашкільної освіти, в т.ч.:</t>
  </si>
  <si>
    <t>Капітальний ремонт інших закладів освіти, в т.ч.: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</si>
  <si>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</si>
  <si>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</si>
  <si>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</si>
  <si>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</si>
  <si>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</si>
  <si>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</si>
  <si>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</si>
  <si>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</si>
  <si>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</si>
  <si>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</si>
  <si>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</si>
  <si>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</si>
  <si>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</si>
  <si>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</si>
  <si>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</si>
  <si>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</si>
  <si>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 xml:space="preserve">Реконструкція дитячого майданчика в районі житлового будинку № 15 по вул. Інтернаціоналістів   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</si>
  <si>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</si>
  <si>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</si>
  <si>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Субвенція з місцевого бюджету державному бюджету на виконання програм соціально-економічного розвитку регіонів</t>
  </si>
  <si>
    <t>Разом видатків на поточний рік, гривень</t>
  </si>
  <si>
    <r>
      <t xml:space="preserve">Капітальний ремонт </t>
    </r>
    <r>
      <rPr>
        <b/>
        <sz val="16"/>
        <rFont val="Times New Roman"/>
        <family val="1"/>
        <charset val="204"/>
      </rPr>
      <t>«</t>
    </r>
    <r>
      <rPr>
        <sz val="16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</si>
  <si>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6"/>
        <rFont val="Times New Roman"/>
        <family val="1"/>
        <charset val="204"/>
      </rPr>
      <t>»</t>
    </r>
    <r>
      <rPr>
        <sz val="16"/>
        <rFont val="Times New Roman"/>
        <family val="1"/>
        <charset val="204"/>
      </rPr>
      <t xml:space="preserve"> м.Суми, Сумської області </t>
    </r>
  </si>
  <si>
    <t>Управління  освіти і науки Сумської міської ради, в т.ч. за рахунок:</t>
  </si>
  <si>
    <t>Надання дошкільної освіти, в т.ч. за рахунок: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</si>
  <si>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в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</si>
  <si>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в т.ч. за рахунок: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</si>
  <si>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в т.ч. за рахунок:</t>
  </si>
  <si>
    <t xml:space="preserve">Відділ охорони здоров’я Сумської міської ради, в т.ч. за рахунок:  </t>
  </si>
  <si>
    <t xml:space="preserve">Департамент інфраструктури міста Сумської міської ради, в т.ч. за рахунок: </t>
  </si>
  <si>
    <t>Капітальний ремонт дороги в районі житлового будинку за № 4 по провулку Інститутський у м. Суми, в т.ч. за рахунок:</t>
  </si>
  <si>
    <t>Управління капітального будівництва та дорожнього господарства Сумської міської ради, в т.ч. за рахунок:</t>
  </si>
  <si>
    <t>Капітальний ремонт дошкільних навчальних закладів в м. Суми, в т.ч. за рахунок:</t>
  </si>
  <si>
    <t>Капітальний ремонт закладів загальної середньої освіти (у тому числі дошкільні підрозділи НВК), у т.ч.:</t>
  </si>
  <si>
    <t>Капітальний ремонт стояків опалювальної системи старого корпусу Комунальної установи Сумська загальноосвітня школа І-ІІІ ступенів                                  № 15 ім. Д. Турбіна, м.Суми, Сумської області</t>
  </si>
  <si>
    <t>Капітальний ремонт «Монтаж системи аварійного електроосвітлення» Комунальної установи Сумська загальноосвітня школа I-III ступенів                            №15 ім. Д. Турбіна, м. Суми, Сумської області по вул. Пушкіна, 56</t>
  </si>
  <si>
    <t>Капітальний ремонт харчоблоку (заміна вентиляційної системи) Комунальної установи Сумська загальноосвітня школа І-ІІІ ступенів                           № 27, м.Суми, Сумської області</t>
  </si>
  <si>
    <t>Нове будівництво підземного контейнерного майданчику за адресою:                      м. Суми, проспект Михайла Лушпи, буд. 7</t>
  </si>
  <si>
    <t>Нове будівництво фекальної каналізації по вул. Нижньолепехівській,                вул. Лепехівській, вул. Ново-Лепехівській, вул. Андрія Шептицького,                вул. Жуковського, вул. Косівщинській, вул. Нахімова, вул. Дарвіна                     м. Суми</t>
  </si>
  <si>
    <t>Нове будівництво зливової каналізації по вул. Косівщинській,                                вул. Кавалерідзе, вул. Нахімова, вул. Дарвіна, вул. Жуковського,                         вул. Макаренка в м.Суми</t>
  </si>
  <si>
    <t>Нове будівництво напірного каналізаційного колектору від КНС-6 до                        вул. Прокоф’єва в м. Суми з переврізкою в збудований напірний колектор (друга нитка)</t>
  </si>
  <si>
    <t>Влаштування пандусів до житлового будинку за адресою: просп.                         М. Лушпи, № 29 п.4 м. Суми</t>
  </si>
  <si>
    <t>Нове будівництво ділянки водогону за адресою: м. Суми, с.Піщане,                            вул. Шкільна від будинку № 29</t>
  </si>
  <si>
    <t xml:space="preserve">Нове будівництво ділянки водогону за адресою: м. Суми, с. Піщане,                             вул. Вишнева </t>
  </si>
  <si>
    <t>Нове будівництво тротуару вздовж дороги в селі Верхнє Піщане по                           вул. Парнянській (з обох сторін проїзної частини)</t>
  </si>
  <si>
    <t>Реконструкція неврологічного відділення КУ  «СМКЛ № 4» по                                  вул. Металургів, 38</t>
  </si>
  <si>
    <t>Реконструкція першого поверху акушерського корпусу КУ «Сумський міський клінічний пологовий будинок Пресвятої Діви Марії» по                                  вул. Троїцька, 20</t>
  </si>
  <si>
    <t>Нове будівництво дитячого майданчика в районі житлового будинку                          № 12 по вул. Прокоф'єва</t>
  </si>
  <si>
    <t>Нове будівництво дитячого майданчика в районі житлового будинку                     № 35 по вул. Прокоф'єва</t>
  </si>
  <si>
    <t>Нове будівництво дитячого майданчика в районі житлового будинку                  № 47 по вул. Прокоф'єва</t>
  </si>
  <si>
    <t>Нове будівництво дитячого майданчика в районі житлового будинку                     № 110 по вул. Роменська</t>
  </si>
  <si>
    <t xml:space="preserve">Нове будівництво дитячого майданчика в районі житлового будинку                     № 2/2 по вул. Котляревського </t>
  </si>
  <si>
    <t xml:space="preserve">Нове будівництво дитячого майданчика в районі житлового будинку                    № 2/6 по вул. Котляревського </t>
  </si>
  <si>
    <t xml:space="preserve">Нове будівництво дитячого майданчика в районі будинку № 9/2 по                    вул. І.Кавалерідзе </t>
  </si>
  <si>
    <t xml:space="preserve">Нове будівництво дитячого майданчика в районі житлових будинків                       № 82, 84 по вул. Робітнича  </t>
  </si>
  <si>
    <t>Нове будівництво дитячого майданчика в районі житлового будинку                    № 9/1  по вул. Зарічна</t>
  </si>
  <si>
    <t>Нове будівництво дитячого майданчика в районі житлового будинку                    № 41 по вул. Івана Сірка</t>
  </si>
  <si>
    <t>Нове будівництво дитячого майданчика в районі житлового будинку                     № 40 по вул. Героїв Крут</t>
  </si>
  <si>
    <t xml:space="preserve">Нове будівництво дитячого майданчика за адресою: м. Суми,                                   вул. Інтернаціоналістів, 25 </t>
  </si>
  <si>
    <t>Капітальний ремонт Будинку ветеранів по вул. Г.Кондратьєва, 165,                             буд. 20</t>
  </si>
  <si>
    <t>Капітальний ремонт будівлі ДНЗ №30 «Чебурашка» за адресою:                            м. Суми вул. Р. Атаманюка, 13а</t>
  </si>
  <si>
    <t>Реконструкція - термомодернізація будівлі КУ Сумська СШ № 9 по                     вул. Даргомижського, 3 в м. Суми</t>
  </si>
  <si>
    <t>Капітальний ремонт підвальних приміщень адмінбудівлі по                                   вул. Горького, 21 м.Суми</t>
  </si>
  <si>
    <t>Капітальний ремонт подвір'я «облаштування майданчику «креативний простір», на території комунальної установи № 25 за адресою                            вул. Декабристів, 80 в м. Суми</t>
  </si>
  <si>
    <t xml:space="preserve">Капітальний ремонт приміщення майстерні Комунальної установи                                          В. Піщанська загальноосвітня школа I-II ступенів м. Суми, Сумської області </t>
  </si>
  <si>
    <t xml:space="preserve">Нове будівництво дитячого садка у 12 мікрорайоні за адресою:                                     м. Суми, вул. Інтернаціоналістів, 35 </t>
  </si>
  <si>
    <t xml:space="preserve">Нове будівництво дитячого садка у 12 мікрорайоні за адресою:                              м. Суми, вул. Інтернаціоналістів, 35 </t>
  </si>
  <si>
    <t>Реконструкція - термомодернізація будівлі КУ ССШ №7 ім.                                         М. Савченка СМР по вул. Лесі Українки, 23 в м. Суми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</si>
  <si>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</si>
  <si>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</si>
  <si>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>Підготовка кадрів закладами професійної (професійно-технічної) освіти та іншими закладами освіти, в т.ч. за рахунок: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</si>
  <si>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</si>
  <si>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результатів», у т.ч. за рахунок: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</si>
  <si>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в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</si>
  <si>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в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</si>
  <si>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в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</si>
  <si>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в т.ч. за рахунок: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</si>
  <si>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</si>
  <si>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в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</si>
  <si>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в т.ч. за рахунок: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</si>
  <si>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</si>
  <si>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</si>
  <si>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Реставрація пам'яток культури, історії та архітектури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</si>
  <si>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</si>
  <si>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Реалізація проекту «Підвищення енергоефективності в освітніх закладах міста Суми», в тому числі:</t>
  </si>
  <si>
    <t>Капітальний ремонт системи освітлення КУ Сумська ЗОШ № 20 по вул. Металургів, 71 в м. Суми</t>
  </si>
  <si>
    <t xml:space="preserve">Капітальний ремонт вентиляції харчоблоку Комунальної установи Сумська загальноосвітня школа I-III ступенів №8 Сумської міської ради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</si>
  <si>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</si>
  <si>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 xml:space="preserve">Капітальний ремонт покрівлі з утепленням Комунальної установи Сумська загальноосвітня школа І-ІІІ ступенів № 6 м. Суми, Сумської області, в т.ч. за рахунок:  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</si>
  <si>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</si>
  <si>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</si>
  <si>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</si>
  <si>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</si>
  <si>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Реконструкція другого поверху адмінбудівлі по вул.Першотравнева, 21</t>
  </si>
  <si>
    <t>Будівництво установ та закладів соціальної сфери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</si>
  <si>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</si>
  <si>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фасаду з влаштування вхідної групи до відділення денного перебування «Злагода» комунальної установи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</si>
  <si>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</si>
  <si>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>Капітальний ремонт житлового фонду: капремонт житлового будинку по вул. Іллінська, 12 в м. Суми, в т.ч. за рахунок:</t>
  </si>
  <si>
    <t>Капітальний ремонт житлового фонду: капремонт житлового будинку по вул. Данила Галицького, 34 в м. Суми, в т.ч. за рахунок:</t>
  </si>
  <si>
    <t>Капітальний ремонт житлового фонду: капремонт покрівлі та житлового будинку по вул.Заливна,1 в м. Суми, в т.ч. за рахунок:</t>
  </si>
  <si>
    <t>Капітальний ремонт житлового фонду: капремонт інженерних мереж житлового будинку по вул. Ярослава Мудрого, 52 в м. Суми, в т.ч. за рахунок:</t>
  </si>
  <si>
    <t>Капітальний ремонт об'єктів благоустрою - Благоустрій території по вулиці Холодногірська, біля будинку 45 та 41, в т.ч. за рахунок:</t>
  </si>
  <si>
    <t>Капітальний ремонт об'єктів благоустрою - Благоустрій території по провулку Веретинівській у м. Суми, в т.ч. за рахунок:</t>
  </si>
  <si>
    <t>Капітальний ремонт електричних мереж вуличного освітлення по вул. Тополянська, вул. Мусоргського, вул. Ярова в м. Суми, в т.ч. за рахунок:</t>
  </si>
  <si>
    <t>Капітальний ремонт об’єкту благоустрою - облаштування скверу «Пам’яті» по вул. Ковпака у м. Суми, в т.ч. за рахунок:</t>
  </si>
  <si>
    <t>Будівництво пандусу на центральному вході до парку ім. І.М. Кожедуба (вхідна група) (коригування)</t>
  </si>
  <si>
    <t>Реконструкція об’єктів житлово-комунального господарства: влаштування пандусів до житлового будинку за адресою: вул. Ковпака, 17 п. 2  м. 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</si>
  <si>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</si>
  <si>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Капітальний ремонт покрівлі з утепленням Комунальної установи Сумська спеціалізована школа І-ІІІ ступенів № 29, м. Суми, Сумської області за адресою: вул. Заливна, 25 в м. Суми</t>
  </si>
  <si>
    <t>Реконструкція елементів покрівлі КУ СЗОШ І-ІІІ ступенів № 22 по вул. Ковпака, 57 м. Суми</t>
  </si>
  <si>
    <t xml:space="preserve">Капітальний ремонт внутрішніх приміщень Комунальної установи Сумська спеціалізована школа I-III ступенів  №3 ім. генерал-лейтенанта А.Морозова, м.Суми, Сумської області </t>
  </si>
  <si>
    <t>Капітальний  ремонт їдальні КУ Сумська ЗОШ № 12 ім. Б. Берестовського, м. Суми, Сумської області за адресою: вул. Засумська, 3 м. Суми Сумської області</t>
  </si>
  <si>
    <t>Реконструкція стадіону КУ ССШ І-ІІІ ступенів № 25 за адресою: м. Суми, вул. Декабристів, 80</t>
  </si>
  <si>
    <t>Капітальний ремонт стояків опалювальної системи та опалювальних приладів нового корпусу Комунальної установи Сумська загальноосвітня школа І-ІІІ ступенів № 15 ім. Дмитра Турбіна м.Суми, Сумської області по вул. Пушкіна, 56</t>
  </si>
  <si>
    <t>Реконструкція об’єктів житлово-комунального господарства: влаштування пандусів до житлового будинку за адресою: просп. М. Лушпи, 29 п.5 м. Суми</t>
  </si>
  <si>
    <t>Капітальне будівництво (придбання) житла</t>
  </si>
  <si>
    <t>Виконавець: Липова С.А.</t>
  </si>
  <si>
    <t>__________________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</si>
  <si>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в т.ч. за рахунок:</t>
  </si>
  <si>
    <t>освітньої субвенції з державного бюджету місцевим бюджетам</t>
  </si>
  <si>
    <t>Реконструкція каналізаційного самопливного колектору Д-1000 мм по вул. 1-ша Набережна р. Стрілка м. Суми (Коригування)</t>
  </si>
  <si>
    <t xml:space="preserve">Департамент соціального захисту населення Сумської міської ради, в т.ч. за рахунок: </t>
  </si>
  <si>
    <t>субвенції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</si>
  <si>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</si>
  <si>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</si>
  <si>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Управління  «Служба у справах дітей» Сумської міської ради, в т.ч. за рахунок: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</si>
  <si>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в т.ч. за рахунок: </t>
  </si>
  <si>
    <t>Капітальні трансферти населенню</t>
  </si>
  <si>
    <t>Капітальний ремонт інженерних мереж будівлі гімназії (системи протипожежного захисту) у складі: системи блискавкозахисту, по об’єкту:  Корпус № 3 Комунальної установи Сумська класична гімназія Сумської міської ради по вул. Рибалко, 5</t>
  </si>
  <si>
    <t xml:space="preserve">Нове будівництво напірного каналізаційного колектору від КНС-6 по вул. Прокоф’єва в м. Суми з переврізкою в збудований напірний колектор (Коригування)  </t>
  </si>
  <si>
    <t xml:space="preserve">Нове будівництво спортивного майданчика на території  КУ ССШ І-ІІІ ступенів № 25 за адресою: м. Суми, вул. Декабристів, 80 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</si>
  <si>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</si>
  <si>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>Капітальний ремонт фойє початкової школи будівлі Сумського закладу загальної середньої освіти спеціальна школа Сумської міської ради м. Суми вул. Прокоф'єва, 28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</si>
  <si>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</si>
  <si>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Нове будівництво дитячого майданчика в сквері Небесної Сотні за адресою: м. Суми, вул. Петропавлівська</t>
  </si>
  <si>
    <t>Будівля Реального училища (школа № 4), м. Суми – реставрація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</si>
  <si>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</si>
  <si>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Капітальний ремонт житлового фонду: капремонт житлового будинку по вул. І. Харитоненка, 24 в м. Суми, в т.ч. за рахунок:</t>
  </si>
  <si>
    <t xml:space="preserve">Сумський міський голова </t>
  </si>
  <si>
    <t>О.М. Лисенко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</si>
  <si>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</si>
  <si>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в т.ч. за рахунок:</t>
  </si>
  <si>
    <t>Касові видатки, гривень</t>
  </si>
  <si>
    <t>ІНФОРМАЦІЯ</t>
  </si>
  <si>
    <t xml:space="preserve">про виконання видатків бюджету розвитку бюджету Сумської міської об'єднаної територіальної громади </t>
  </si>
  <si>
    <t>за 2020 рік</t>
  </si>
  <si>
    <t xml:space="preserve">«Про Програму економічного і соціального розвитку </t>
  </si>
  <si>
    <t xml:space="preserve">Сумської міської  територіальної  громади на 2020 рік </t>
  </si>
  <si>
    <t xml:space="preserve">та основні напрями розвитку на 2021 - 2022 роки» </t>
  </si>
  <si>
    <t>(зі змінами),  за підсумками 2020 року</t>
  </si>
  <si>
    <t xml:space="preserve">до  Інформації  про стан виконання рішення Сумської </t>
  </si>
  <si>
    <t>Додаток 4</t>
  </si>
  <si>
    <t xml:space="preserve">міської  ради від 24  грудня  2019 року № 6249  -  МР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</si>
</sst>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Calibri"/>
      <family val="2"/>
      <charset val="204"/>
      <scheme val="minor"/>
    </font>
    <font>
      <b/>
      <i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87">
    <xf numFmtId="0" fontId="0" fillId="0" borderId="0" xfId="0"/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49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/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/>
    <xf numFmtId="0" fontId="14" fillId="0" borderId="0" xfId="0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165" fontId="19" fillId="0" borderId="1" xfId="0" applyNumberFormat="1" applyFont="1" applyFill="1" applyBorder="1" applyAlignment="1">
      <alignment vertical="center"/>
    </xf>
    <xf numFmtId="165" fontId="16" fillId="0" borderId="1" xfId="0" applyNumberFormat="1" applyFont="1" applyFill="1" applyBorder="1"/>
    <xf numFmtId="0" fontId="22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164" fontId="18" fillId="0" borderId="1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/>
    <xf numFmtId="4" fontId="23" fillId="0" borderId="0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1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412"/>
  <sheetViews>
    <sheetView showZeros="0" tabSelected="1" view="pageBreakPreview" zoomScale="52" zoomScaleNormal="100" zoomScaleSheetLayoutView="52" workbookViewId="0">
      <selection activeCell="G8" sqref="G8"/>
    </sheetView>
  </sheetViews>
  <sheetFormatPr defaultColWidth="8.85546875" defaultRowHeight="12.75" x14ac:dyDescent="0.2"/>
  <cols>
    <col min="1" max="1" width="90" style="4" customWidth="1"/>
    <col min="2" max="2" width="98.5703125" style="4" customWidth="1"/>
    <col min="3" max="3" width="26.140625" style="4" customWidth="1"/>
    <col min="4" max="4" width="32.42578125" style="4" customWidth="1"/>
    <col min="5" max="5" width="27.140625" style="4" customWidth="1"/>
    <col min="6" max="6" width="39" style="4" customWidth="1"/>
    <col min="7" max="7" width="38.28515625" style="4" customWidth="1"/>
    <col min="8" max="16384" width="8.85546875" style="4"/>
  </cols>
  <sheetData>
    <row r="2" spans="1:7" s="71" customFormat="1" ht="27.75" x14ac:dyDescent="0.4">
      <c r="D2" s="85" t="s">
        <v>351</v>
      </c>
      <c r="E2" s="85"/>
      <c r="F2" s="85"/>
      <c r="G2" s="85"/>
    </row>
    <row r="3" spans="1:7" s="71" customFormat="1" ht="27.75" x14ac:dyDescent="0.4">
      <c r="E3" s="83" t="s">
        <v>350</v>
      </c>
      <c r="F3" s="83"/>
      <c r="G3" s="83"/>
    </row>
    <row r="4" spans="1:7" s="71" customFormat="1" ht="27.75" x14ac:dyDescent="0.4">
      <c r="E4" s="83" t="s">
        <v>352</v>
      </c>
      <c r="F4" s="83"/>
      <c r="G4" s="83"/>
    </row>
    <row r="5" spans="1:7" s="71" customFormat="1" ht="27.75" x14ac:dyDescent="0.4">
      <c r="E5" s="83" t="s">
        <v>346</v>
      </c>
      <c r="F5" s="83"/>
      <c r="G5" s="83"/>
    </row>
    <row r="6" spans="1:7" s="71" customFormat="1" ht="27.75" x14ac:dyDescent="0.4">
      <c r="E6" s="83" t="s">
        <v>347</v>
      </c>
      <c r="F6" s="83"/>
      <c r="G6" s="83"/>
    </row>
    <row r="7" spans="1:7" s="71" customFormat="1" ht="27.75" x14ac:dyDescent="0.4">
      <c r="E7" s="71" t="s">
        <v>348</v>
      </c>
    </row>
    <row r="8" spans="1:7" s="71" customFormat="1" ht="27.75" x14ac:dyDescent="0.4">
      <c r="E8" s="83" t="s">
        <v>349</v>
      </c>
      <c r="F8" s="83"/>
      <c r="G8" s="83"/>
    </row>
    <row r="9" spans="1:7" s="71" customFormat="1" ht="27.75" x14ac:dyDescent="0.4"/>
    <row r="10" spans="1:7" ht="42" customHeight="1" x14ac:dyDescent="0.2">
      <c r="A10" s="84" t="s">
        <v>343</v>
      </c>
      <c r="B10" s="84"/>
      <c r="C10" s="84"/>
      <c r="D10" s="84"/>
      <c r="E10" s="84"/>
      <c r="F10" s="84"/>
      <c r="G10" s="84"/>
    </row>
    <row r="11" spans="1:7" ht="33" customHeight="1" x14ac:dyDescent="0.2">
      <c r="A11" s="84" t="s">
        <v>344</v>
      </c>
      <c r="B11" s="84"/>
      <c r="C11" s="84"/>
      <c r="D11" s="84"/>
      <c r="E11" s="84"/>
      <c r="F11" s="84"/>
      <c r="G11" s="84"/>
    </row>
    <row r="12" spans="1:7" ht="33" x14ac:dyDescent="0.2">
      <c r="A12" s="84" t="s">
        <v>345</v>
      </c>
      <c r="B12" s="84"/>
      <c r="C12" s="84"/>
      <c r="D12" s="84"/>
      <c r="E12" s="84"/>
      <c r="F12" s="84"/>
      <c r="G12" s="84"/>
    </row>
    <row r="13" spans="1:7" ht="18.75" x14ac:dyDescent="0.2">
      <c r="A13" s="5"/>
      <c r="B13" s="5"/>
      <c r="C13" s="5"/>
      <c r="D13" s="5"/>
      <c r="E13" s="5"/>
      <c r="F13" s="5"/>
      <c r="G13" s="5"/>
    </row>
    <row r="14" spans="1:7" ht="24" customHeight="1" x14ac:dyDescent="0.25">
      <c r="A14" s="6"/>
      <c r="B14" s="6"/>
      <c r="C14" s="6"/>
      <c r="D14" s="6"/>
      <c r="E14" s="6"/>
      <c r="F14" s="6"/>
      <c r="G14" s="7"/>
    </row>
    <row r="15" spans="1:7" s="8" customFormat="1" ht="31.5" customHeight="1" x14ac:dyDescent="0.35">
      <c r="A15" s="86" t="s">
        <v>7</v>
      </c>
      <c r="B15" s="86" t="s">
        <v>8</v>
      </c>
      <c r="C15" s="86" t="s">
        <v>9</v>
      </c>
      <c r="D15" s="86" t="s">
        <v>10</v>
      </c>
      <c r="E15" s="86" t="s">
        <v>11</v>
      </c>
      <c r="F15" s="86" t="s">
        <v>219</v>
      </c>
      <c r="G15" s="86" t="s">
        <v>342</v>
      </c>
    </row>
    <row r="16" spans="1:7" s="8" customFormat="1" ht="154.5" customHeight="1" x14ac:dyDescent="0.35">
      <c r="A16" s="86"/>
      <c r="B16" s="86"/>
      <c r="C16" s="86"/>
      <c r="D16" s="86"/>
      <c r="E16" s="86"/>
      <c r="F16" s="86"/>
      <c r="G16" s="86"/>
    </row>
    <row r="17" spans="1:7" s="68" customFormat="1" ht="24" customHeight="1" x14ac:dyDescent="0.3">
      <c r="A17" s="67">
        <v>1</v>
      </c>
      <c r="B17" s="67">
        <v>2</v>
      </c>
      <c r="C17" s="67">
        <v>3</v>
      </c>
      <c r="D17" s="67">
        <v>4</v>
      </c>
      <c r="E17" s="67">
        <v>5</v>
      </c>
      <c r="F17" s="67">
        <v>6</v>
      </c>
      <c r="G17" s="67">
        <v>7</v>
      </c>
    </row>
    <row r="18" spans="1:7" s="13" customFormat="1" ht="38.25" customHeight="1" x14ac:dyDescent="0.35">
      <c r="A18" s="10" t="s">
        <v>5</v>
      </c>
      <c r="B18" s="11"/>
      <c r="C18" s="11"/>
      <c r="D18" s="11"/>
      <c r="E18" s="11"/>
      <c r="F18" s="12">
        <f>F19+F20+F21+F22+F23+F24+F25+F26+F29+F32+F35+F36+F39</f>
        <v>18967968</v>
      </c>
      <c r="G18" s="12">
        <f>G19+G20+G21+G22+G23+G24+G25+G26+G29+G32+G35+G36+G39</f>
        <v>16075594.83</v>
      </c>
    </row>
    <row r="19" spans="1:7" s="3" customFormat="1" ht="75" customHeight="1" x14ac:dyDescent="0.35">
      <c r="A19" s="9" t="s">
        <v>54</v>
      </c>
      <c r="B19" s="15" t="s">
        <v>82</v>
      </c>
      <c r="C19" s="2"/>
      <c r="D19" s="2"/>
      <c r="E19" s="2"/>
      <c r="F19" s="81">
        <v>49500</v>
      </c>
      <c r="G19" s="81">
        <v>49500</v>
      </c>
    </row>
    <row r="20" spans="1:7" s="8" customFormat="1" ht="71.25" customHeight="1" x14ac:dyDescent="0.35">
      <c r="A20" s="9" t="s">
        <v>152</v>
      </c>
      <c r="B20" s="15" t="s">
        <v>82</v>
      </c>
      <c r="C20" s="79"/>
      <c r="D20" s="79"/>
      <c r="E20" s="79"/>
      <c r="F20" s="81">
        <v>767798</v>
      </c>
      <c r="G20" s="81">
        <v>767798</v>
      </c>
    </row>
    <row r="21" spans="1:7" s="8" customFormat="1" ht="49.5" customHeight="1" x14ac:dyDescent="0.35">
      <c r="A21" s="9" t="s">
        <v>55</v>
      </c>
      <c r="B21" s="15" t="s">
        <v>82</v>
      </c>
      <c r="C21" s="79"/>
      <c r="D21" s="79"/>
      <c r="E21" s="79"/>
      <c r="F21" s="81">
        <v>224000</v>
      </c>
      <c r="G21" s="81">
        <v>208357.8</v>
      </c>
    </row>
    <row r="22" spans="1:7" s="8" customFormat="1" ht="54" customHeight="1" x14ac:dyDescent="0.35">
      <c r="A22" s="9" t="s">
        <v>56</v>
      </c>
      <c r="B22" s="15" t="s">
        <v>82</v>
      </c>
      <c r="C22" s="79"/>
      <c r="D22" s="79"/>
      <c r="E22" s="79"/>
      <c r="F22" s="81">
        <v>295420</v>
      </c>
      <c r="G22" s="81">
        <v>295399.96000000002</v>
      </c>
    </row>
    <row r="23" spans="1:7" s="8" customFormat="1" ht="68.25" customHeight="1" x14ac:dyDescent="0.35">
      <c r="A23" s="9" t="s">
        <v>154</v>
      </c>
      <c r="B23" s="15" t="s">
        <v>83</v>
      </c>
      <c r="C23" s="14"/>
      <c r="D23" s="80"/>
      <c r="E23" s="79"/>
      <c r="F23" s="81">
        <v>198000</v>
      </c>
      <c r="G23" s="81">
        <v>197999.35999999999</v>
      </c>
    </row>
    <row r="24" spans="1:7" s="8" customFormat="1" ht="99" customHeight="1" x14ac:dyDescent="0.35">
      <c r="A24" s="9" t="s">
        <v>307</v>
      </c>
      <c r="B24" s="15" t="s">
        <v>82</v>
      </c>
      <c r="C24" s="14"/>
      <c r="D24" s="80"/>
      <c r="E24" s="79"/>
      <c r="F24" s="81">
        <v>1682000</v>
      </c>
      <c r="G24" s="81">
        <v>1661200</v>
      </c>
    </row>
    <row r="25" spans="1:7" s="8" customFormat="1" ht="71.25" customHeight="1" x14ac:dyDescent="0.35">
      <c r="A25" s="9" t="s">
        <v>181</v>
      </c>
      <c r="B25" s="15" t="s">
        <v>83</v>
      </c>
      <c r="C25" s="79"/>
      <c r="D25" s="79"/>
      <c r="E25" s="79"/>
      <c r="F25" s="81">
        <v>88450</v>
      </c>
      <c r="G25" s="81">
        <v>88450</v>
      </c>
    </row>
    <row r="26" spans="1:7" s="8" customFormat="1" ht="54" customHeight="1" x14ac:dyDescent="0.35">
      <c r="A26" s="26" t="s">
        <v>175</v>
      </c>
      <c r="B26" s="15" t="s">
        <v>81</v>
      </c>
      <c r="C26" s="79"/>
      <c r="D26" s="79"/>
      <c r="E26" s="79"/>
      <c r="F26" s="81">
        <f>F27+F28</f>
        <v>1400000</v>
      </c>
      <c r="G26" s="81">
        <f>G27+G28</f>
        <v>1381230.66</v>
      </c>
    </row>
    <row r="27" spans="1:7" s="3" customFormat="1" ht="54" customHeight="1" x14ac:dyDescent="0.35">
      <c r="A27" s="25"/>
      <c r="B27" s="20" t="s">
        <v>203</v>
      </c>
      <c r="C27" s="21" t="s">
        <v>87</v>
      </c>
      <c r="D27" s="22"/>
      <c r="E27" s="2"/>
      <c r="F27" s="23">
        <v>500000</v>
      </c>
      <c r="G27" s="23">
        <v>495895.18</v>
      </c>
    </row>
    <row r="28" spans="1:7" s="3" customFormat="1" ht="54" customHeight="1" x14ac:dyDescent="0.35">
      <c r="A28" s="25"/>
      <c r="B28" s="20" t="s">
        <v>204</v>
      </c>
      <c r="C28" s="21" t="s">
        <v>87</v>
      </c>
      <c r="D28" s="22"/>
      <c r="E28" s="21"/>
      <c r="F28" s="23">
        <v>900000</v>
      </c>
      <c r="G28" s="23">
        <v>885335.48</v>
      </c>
    </row>
    <row r="29" spans="1:7" s="8" customFormat="1" ht="64.5" customHeight="1" x14ac:dyDescent="0.35">
      <c r="A29" s="9" t="s">
        <v>12</v>
      </c>
      <c r="B29" s="15" t="s">
        <v>81</v>
      </c>
      <c r="C29" s="14"/>
      <c r="D29" s="80"/>
      <c r="E29" s="14"/>
      <c r="F29" s="81">
        <f>F30+F31</f>
        <v>1230200</v>
      </c>
      <c r="G29" s="81">
        <f>G30+G31</f>
        <v>1146168.3</v>
      </c>
    </row>
    <row r="30" spans="1:7" s="3" customFormat="1" ht="48" customHeight="1" x14ac:dyDescent="0.35">
      <c r="A30" s="25"/>
      <c r="B30" s="20" t="s">
        <v>115</v>
      </c>
      <c r="C30" s="21" t="s">
        <v>32</v>
      </c>
      <c r="D30" s="22">
        <v>1492916</v>
      </c>
      <c r="E30" s="33">
        <v>50</v>
      </c>
      <c r="F30" s="23">
        <v>769681</v>
      </c>
      <c r="G30" s="23">
        <v>685822.78</v>
      </c>
    </row>
    <row r="31" spans="1:7" s="3" customFormat="1" ht="48" customHeight="1" x14ac:dyDescent="0.35">
      <c r="A31" s="25"/>
      <c r="B31" s="20" t="s">
        <v>261</v>
      </c>
      <c r="C31" s="21" t="s">
        <v>34</v>
      </c>
      <c r="D31" s="22">
        <v>1493136</v>
      </c>
      <c r="E31" s="33" t="s">
        <v>116</v>
      </c>
      <c r="F31" s="23">
        <v>460519</v>
      </c>
      <c r="G31" s="23">
        <v>460345.52</v>
      </c>
    </row>
    <row r="32" spans="1:7" s="8" customFormat="1" ht="32.25" customHeight="1" x14ac:dyDescent="0.35">
      <c r="A32" s="9" t="s">
        <v>57</v>
      </c>
      <c r="B32" s="79"/>
      <c r="C32" s="79"/>
      <c r="D32" s="79"/>
      <c r="E32" s="78"/>
      <c r="F32" s="81">
        <f>F33+F34</f>
        <v>431000</v>
      </c>
      <c r="G32" s="81">
        <f>G33+G34</f>
        <v>80999</v>
      </c>
    </row>
    <row r="33" spans="1:7" s="8" customFormat="1" ht="45" customHeight="1" x14ac:dyDescent="0.35">
      <c r="A33" s="9"/>
      <c r="B33" s="15" t="s">
        <v>82</v>
      </c>
      <c r="C33" s="79"/>
      <c r="D33" s="79"/>
      <c r="E33" s="78"/>
      <c r="F33" s="17">
        <v>331000</v>
      </c>
      <c r="G33" s="81">
        <v>80999</v>
      </c>
    </row>
    <row r="34" spans="1:7" s="8" customFormat="1" ht="45" customHeight="1" x14ac:dyDescent="0.35">
      <c r="A34" s="9"/>
      <c r="B34" s="15" t="s">
        <v>81</v>
      </c>
      <c r="C34" s="79"/>
      <c r="D34" s="79"/>
      <c r="E34" s="78"/>
      <c r="F34" s="17">
        <v>100000</v>
      </c>
      <c r="G34" s="81"/>
    </row>
    <row r="35" spans="1:7" s="8" customFormat="1" ht="33" customHeight="1" x14ac:dyDescent="0.35">
      <c r="A35" s="9" t="s">
        <v>58</v>
      </c>
      <c r="B35" s="9" t="s">
        <v>104</v>
      </c>
      <c r="C35" s="79"/>
      <c r="D35" s="79"/>
      <c r="E35" s="78"/>
      <c r="F35" s="81">
        <v>9922000</v>
      </c>
      <c r="G35" s="81">
        <v>9037606.1600000001</v>
      </c>
    </row>
    <row r="36" spans="1:7" s="8" customFormat="1" ht="54" customHeight="1" x14ac:dyDescent="0.35">
      <c r="A36" s="9" t="s">
        <v>6</v>
      </c>
      <c r="B36" s="25"/>
      <c r="C36" s="79"/>
      <c r="D36" s="80"/>
      <c r="E36" s="78"/>
      <c r="F36" s="81">
        <f>F37+F38</f>
        <v>2299600</v>
      </c>
      <c r="G36" s="81">
        <f>G37+G38</f>
        <v>862673.59</v>
      </c>
    </row>
    <row r="37" spans="1:7" s="18" customFormat="1" ht="55.5" customHeight="1" x14ac:dyDescent="0.35">
      <c r="A37" s="15"/>
      <c r="B37" s="15" t="s">
        <v>82</v>
      </c>
      <c r="C37" s="16"/>
      <c r="D37" s="27"/>
      <c r="E37" s="44"/>
      <c r="F37" s="17">
        <v>140000</v>
      </c>
      <c r="G37" s="17">
        <v>133584</v>
      </c>
    </row>
    <row r="38" spans="1:7" s="18" customFormat="1" ht="49.5" customHeight="1" x14ac:dyDescent="0.35">
      <c r="A38" s="15"/>
      <c r="B38" s="15" t="s">
        <v>24</v>
      </c>
      <c r="C38" s="16" t="s">
        <v>25</v>
      </c>
      <c r="D38" s="27">
        <v>4174146.72</v>
      </c>
      <c r="E38" s="44">
        <v>48.2</v>
      </c>
      <c r="F38" s="17">
        <v>2159600</v>
      </c>
      <c r="G38" s="17">
        <v>729089.59</v>
      </c>
    </row>
    <row r="39" spans="1:7" s="8" customFormat="1" ht="77.25" customHeight="1" x14ac:dyDescent="0.35">
      <c r="A39" s="9" t="s">
        <v>218</v>
      </c>
      <c r="B39" s="15" t="s">
        <v>85</v>
      </c>
      <c r="C39" s="2"/>
      <c r="D39" s="22"/>
      <c r="E39" s="33"/>
      <c r="F39" s="81">
        <v>380000</v>
      </c>
      <c r="G39" s="81">
        <v>298212</v>
      </c>
    </row>
    <row r="40" spans="1:7" s="13" customFormat="1" ht="63.75" customHeight="1" x14ac:dyDescent="0.35">
      <c r="A40" s="72" t="s">
        <v>222</v>
      </c>
      <c r="B40" s="28"/>
      <c r="C40" s="11"/>
      <c r="D40" s="29"/>
      <c r="E40" s="61"/>
      <c r="F40" s="12">
        <f>F47+F49+F54+F56+F57+F59+F60+F64+F65+F160+F178+F186</f>
        <v>46894608.920000002</v>
      </c>
      <c r="G40" s="12">
        <f>G47+G49+G54+G56+G57+G59+G60+G64+G65+G160+G178+G186</f>
        <v>43818585.290000007</v>
      </c>
    </row>
    <row r="41" spans="1:7" s="3" customFormat="1" ht="93" customHeight="1" x14ac:dyDescent="0.35">
      <c r="A41" s="30" t="s">
        <v>200</v>
      </c>
      <c r="B41" s="25"/>
      <c r="C41" s="2"/>
      <c r="D41" s="23"/>
      <c r="E41" s="33"/>
      <c r="F41" s="17">
        <f>F48+F50</f>
        <v>744000</v>
      </c>
      <c r="G41" s="17">
        <f>G48+G50</f>
        <v>741927</v>
      </c>
    </row>
    <row r="42" spans="1:7" s="3" customFormat="1" ht="93" customHeight="1" x14ac:dyDescent="0.35">
      <c r="A42" s="30" t="s">
        <v>201</v>
      </c>
      <c r="B42" s="25"/>
      <c r="C42" s="2"/>
      <c r="D42" s="23"/>
      <c r="E42" s="33"/>
      <c r="F42" s="17">
        <f>F51+F55</f>
        <v>751639</v>
      </c>
      <c r="G42" s="17">
        <f>G51+G55</f>
        <v>750498</v>
      </c>
    </row>
    <row r="43" spans="1:7" s="3" customFormat="1" ht="93" customHeight="1" x14ac:dyDescent="0.35">
      <c r="A43" s="30" t="s">
        <v>270</v>
      </c>
      <c r="B43" s="25"/>
      <c r="C43" s="2"/>
      <c r="D43" s="23"/>
      <c r="E43" s="33"/>
      <c r="F43" s="17">
        <f>F52+F58</f>
        <v>990558.3</v>
      </c>
      <c r="G43" s="17">
        <f>G52+G58</f>
        <v>986392.9</v>
      </c>
    </row>
    <row r="44" spans="1:7" s="3" customFormat="1" ht="93" customHeight="1" x14ac:dyDescent="0.35">
      <c r="A44" s="30" t="s">
        <v>286</v>
      </c>
      <c r="B44" s="25"/>
      <c r="C44" s="2"/>
      <c r="D44" s="23"/>
      <c r="E44" s="33"/>
      <c r="F44" s="17">
        <f>F61</f>
        <v>1180956</v>
      </c>
      <c r="G44" s="17">
        <f>G61</f>
        <v>1180956</v>
      </c>
    </row>
    <row r="45" spans="1:7" s="3" customFormat="1" ht="93" customHeight="1" x14ac:dyDescent="0.35">
      <c r="A45" s="30" t="s">
        <v>202</v>
      </c>
      <c r="B45" s="25"/>
      <c r="C45" s="2"/>
      <c r="D45" s="23"/>
      <c r="E45" s="33"/>
      <c r="F45" s="17">
        <f>F161</f>
        <v>7496695.5499999998</v>
      </c>
      <c r="G45" s="17">
        <f>G161</f>
        <v>7307935.3899999997</v>
      </c>
    </row>
    <row r="46" spans="1:7" s="3" customFormat="1" ht="93" customHeight="1" x14ac:dyDescent="0.35">
      <c r="A46" s="30" t="s">
        <v>319</v>
      </c>
      <c r="B46" s="25"/>
      <c r="C46" s="2"/>
      <c r="D46" s="23"/>
      <c r="E46" s="33"/>
      <c r="F46" s="17">
        <f>F53</f>
        <v>33571.67</v>
      </c>
      <c r="G46" s="17">
        <f>G53</f>
        <v>33570.6</v>
      </c>
    </row>
    <row r="47" spans="1:7" s="8" customFormat="1" ht="53.25" customHeight="1" x14ac:dyDescent="0.35">
      <c r="A47" s="9" t="s">
        <v>223</v>
      </c>
      <c r="B47" s="15" t="s">
        <v>82</v>
      </c>
      <c r="C47" s="79"/>
      <c r="D47" s="80"/>
      <c r="E47" s="78"/>
      <c r="F47" s="81">
        <v>1677883</v>
      </c>
      <c r="G47" s="81">
        <v>981230</v>
      </c>
    </row>
    <row r="48" spans="1:7" s="3" customFormat="1" ht="102" customHeight="1" x14ac:dyDescent="0.35">
      <c r="A48" s="31" t="s">
        <v>200</v>
      </c>
      <c r="B48" s="25"/>
      <c r="C48" s="2"/>
      <c r="D48" s="23"/>
      <c r="E48" s="33"/>
      <c r="F48" s="32">
        <v>80600</v>
      </c>
      <c r="G48" s="32">
        <v>80600</v>
      </c>
    </row>
    <row r="49" spans="1:7" s="8" customFormat="1" ht="94.5" customHeight="1" x14ac:dyDescent="0.35">
      <c r="A49" s="9" t="s">
        <v>224</v>
      </c>
      <c r="B49" s="15" t="s">
        <v>82</v>
      </c>
      <c r="C49" s="79"/>
      <c r="D49" s="81"/>
      <c r="E49" s="78"/>
      <c r="F49" s="81">
        <v>5868548.3099999996</v>
      </c>
      <c r="G49" s="81">
        <v>4534984.3</v>
      </c>
    </row>
    <row r="50" spans="1:7" s="3" customFormat="1" ht="93.75" customHeight="1" x14ac:dyDescent="0.35">
      <c r="A50" s="31" t="s">
        <v>200</v>
      </c>
      <c r="B50" s="25"/>
      <c r="C50" s="2"/>
      <c r="D50" s="23"/>
      <c r="E50" s="33"/>
      <c r="F50" s="32">
        <v>663400</v>
      </c>
      <c r="G50" s="32">
        <v>661327</v>
      </c>
    </row>
    <row r="51" spans="1:7" s="3" customFormat="1" ht="93.75" customHeight="1" x14ac:dyDescent="0.35">
      <c r="A51" s="31" t="s">
        <v>201</v>
      </c>
      <c r="B51" s="25"/>
      <c r="C51" s="2"/>
      <c r="D51" s="23"/>
      <c r="E51" s="33"/>
      <c r="F51" s="32">
        <v>730410</v>
      </c>
      <c r="G51" s="32">
        <v>729969</v>
      </c>
    </row>
    <row r="52" spans="1:7" s="3" customFormat="1" ht="73.5" customHeight="1" x14ac:dyDescent="0.35">
      <c r="A52" s="31" t="s">
        <v>270</v>
      </c>
      <c r="B52" s="25"/>
      <c r="C52" s="2"/>
      <c r="D52" s="23"/>
      <c r="E52" s="33"/>
      <c r="F52" s="32">
        <v>686558.3</v>
      </c>
      <c r="G52" s="32">
        <v>682392.9</v>
      </c>
    </row>
    <row r="53" spans="1:7" s="3" customFormat="1" ht="73.5" customHeight="1" x14ac:dyDescent="0.35">
      <c r="A53" s="31" t="s">
        <v>319</v>
      </c>
      <c r="B53" s="25"/>
      <c r="C53" s="2"/>
      <c r="D53" s="23"/>
      <c r="E53" s="33"/>
      <c r="F53" s="32">
        <v>33571.67</v>
      </c>
      <c r="G53" s="32">
        <v>33570.6</v>
      </c>
    </row>
    <row r="54" spans="1:7" s="8" customFormat="1" ht="121.5" customHeight="1" x14ac:dyDescent="0.35">
      <c r="A54" s="9" t="s">
        <v>225</v>
      </c>
      <c r="B54" s="15" t="s">
        <v>82</v>
      </c>
      <c r="C54" s="79"/>
      <c r="D54" s="81"/>
      <c r="E54" s="78"/>
      <c r="F54" s="81">
        <v>252327</v>
      </c>
      <c r="G54" s="81">
        <v>51327</v>
      </c>
    </row>
    <row r="55" spans="1:7" s="8" customFormat="1" ht="98.25" customHeight="1" x14ac:dyDescent="0.35">
      <c r="A55" s="31" t="s">
        <v>201</v>
      </c>
      <c r="B55" s="15"/>
      <c r="C55" s="79"/>
      <c r="D55" s="81"/>
      <c r="E55" s="78"/>
      <c r="F55" s="32">
        <v>21229</v>
      </c>
      <c r="G55" s="32">
        <v>20529</v>
      </c>
    </row>
    <row r="56" spans="1:7" s="8" customFormat="1" ht="81" customHeight="1" x14ac:dyDescent="0.35">
      <c r="A56" s="9" t="s">
        <v>59</v>
      </c>
      <c r="B56" s="15" t="s">
        <v>82</v>
      </c>
      <c r="C56" s="79"/>
      <c r="D56" s="81"/>
      <c r="E56" s="78"/>
      <c r="F56" s="81">
        <v>15000</v>
      </c>
      <c r="G56" s="81">
        <v>15000</v>
      </c>
    </row>
    <row r="57" spans="1:7" s="8" customFormat="1" ht="81" customHeight="1" x14ac:dyDescent="0.35">
      <c r="A57" s="9" t="s">
        <v>269</v>
      </c>
      <c r="B57" s="15" t="s">
        <v>82</v>
      </c>
      <c r="C57" s="79"/>
      <c r="D57" s="81"/>
      <c r="E57" s="78"/>
      <c r="F57" s="81">
        <v>304000</v>
      </c>
      <c r="G57" s="81">
        <v>304000</v>
      </c>
    </row>
    <row r="58" spans="1:7" s="24" customFormat="1" ht="81" customHeight="1" x14ac:dyDescent="0.35">
      <c r="A58" s="19" t="s">
        <v>270</v>
      </c>
      <c r="B58" s="19"/>
      <c r="C58" s="35"/>
      <c r="D58" s="32"/>
      <c r="E58" s="46"/>
      <c r="F58" s="32">
        <v>304000</v>
      </c>
      <c r="G58" s="32">
        <v>304000</v>
      </c>
    </row>
    <row r="59" spans="1:7" s="8" customFormat="1" ht="53.25" customHeight="1" x14ac:dyDescent="0.35">
      <c r="A59" s="9" t="s">
        <v>60</v>
      </c>
      <c r="B59" s="15" t="s">
        <v>82</v>
      </c>
      <c r="C59" s="79"/>
      <c r="D59" s="81"/>
      <c r="E59" s="78"/>
      <c r="F59" s="81">
        <v>132000</v>
      </c>
      <c r="G59" s="81">
        <v>132000</v>
      </c>
    </row>
    <row r="60" spans="1:7" s="8" customFormat="1" ht="75" customHeight="1" x14ac:dyDescent="0.35">
      <c r="A60" s="9" t="s">
        <v>271</v>
      </c>
      <c r="B60" s="15" t="s">
        <v>81</v>
      </c>
      <c r="C60" s="79"/>
      <c r="D60" s="81"/>
      <c r="E60" s="78"/>
      <c r="F60" s="81">
        <f>F62</f>
        <v>2080303</v>
      </c>
      <c r="G60" s="81">
        <f>G62</f>
        <v>2080303</v>
      </c>
    </row>
    <row r="61" spans="1:7" s="8" customFormat="1" ht="87.75" customHeight="1" x14ac:dyDescent="0.35">
      <c r="A61" s="19" t="s">
        <v>286</v>
      </c>
      <c r="B61" s="15"/>
      <c r="C61" s="79"/>
      <c r="D61" s="81"/>
      <c r="E61" s="78"/>
      <c r="F61" s="32">
        <f>F63</f>
        <v>1180956</v>
      </c>
      <c r="G61" s="32">
        <f>G63</f>
        <v>1180956</v>
      </c>
    </row>
    <row r="62" spans="1:7" s="8" customFormat="1" ht="87.75" customHeight="1" x14ac:dyDescent="0.35">
      <c r="A62" s="19"/>
      <c r="B62" s="25" t="s">
        <v>287</v>
      </c>
      <c r="C62" s="2">
        <v>2020</v>
      </c>
      <c r="D62" s="81"/>
      <c r="E62" s="78"/>
      <c r="F62" s="23">
        <v>2080303</v>
      </c>
      <c r="G62" s="23">
        <v>2080303</v>
      </c>
    </row>
    <row r="63" spans="1:7" s="18" customFormat="1" ht="87.75" customHeight="1" x14ac:dyDescent="0.35">
      <c r="A63" s="19"/>
      <c r="B63" s="19" t="s">
        <v>286</v>
      </c>
      <c r="C63" s="35"/>
      <c r="D63" s="17"/>
      <c r="E63" s="44"/>
      <c r="F63" s="32">
        <v>1180956</v>
      </c>
      <c r="G63" s="32">
        <v>1180956</v>
      </c>
    </row>
    <row r="64" spans="1:7" s="8" customFormat="1" ht="72.75" customHeight="1" x14ac:dyDescent="0.35">
      <c r="A64" s="9" t="s">
        <v>56</v>
      </c>
      <c r="B64" s="15" t="s">
        <v>82</v>
      </c>
      <c r="C64" s="79"/>
      <c r="D64" s="81"/>
      <c r="E64" s="78"/>
      <c r="F64" s="81">
        <v>777000</v>
      </c>
      <c r="G64" s="81">
        <v>777000</v>
      </c>
    </row>
    <row r="65" spans="1:7" s="8" customFormat="1" ht="40.5" customHeight="1" x14ac:dyDescent="0.35">
      <c r="A65" s="9" t="s">
        <v>192</v>
      </c>
      <c r="B65" s="15" t="s">
        <v>81</v>
      </c>
      <c r="C65" s="79"/>
      <c r="D65" s="81"/>
      <c r="E65" s="78"/>
      <c r="F65" s="81">
        <f>F66+F105+F152+F154+F158</f>
        <v>23513597.5</v>
      </c>
      <c r="G65" s="81">
        <f>G66+G105+G152+G154+G158</f>
        <v>22986145.180000003</v>
      </c>
    </row>
    <row r="66" spans="1:7" s="8" customFormat="1" ht="28.5" customHeight="1" x14ac:dyDescent="0.35">
      <c r="A66" s="15"/>
      <c r="B66" s="15" t="s">
        <v>194</v>
      </c>
      <c r="C66" s="79"/>
      <c r="D66" s="81"/>
      <c r="E66" s="78"/>
      <c r="F66" s="17">
        <f>SUM(F67:F104)</f>
        <v>5485962</v>
      </c>
      <c r="G66" s="17">
        <f>SUM(G67:G104)</f>
        <v>5446395.2799999993</v>
      </c>
    </row>
    <row r="67" spans="1:7" s="3" customFormat="1" ht="48" customHeight="1" x14ac:dyDescent="0.35">
      <c r="A67" s="19"/>
      <c r="B67" s="20" t="s">
        <v>105</v>
      </c>
      <c r="C67" s="21">
        <v>2020</v>
      </c>
      <c r="D67" s="22"/>
      <c r="E67" s="33"/>
      <c r="F67" s="23">
        <v>100000</v>
      </c>
      <c r="G67" s="23">
        <v>96263.93</v>
      </c>
    </row>
    <row r="68" spans="1:7" s="3" customFormat="1" ht="66" customHeight="1" x14ac:dyDescent="0.35">
      <c r="A68" s="19"/>
      <c r="B68" s="20" t="s">
        <v>167</v>
      </c>
      <c r="C68" s="21" t="s">
        <v>87</v>
      </c>
      <c r="D68" s="22"/>
      <c r="E68" s="33"/>
      <c r="F68" s="23">
        <v>210000</v>
      </c>
      <c r="G68" s="23">
        <v>209726.26</v>
      </c>
    </row>
    <row r="69" spans="1:7" s="3" customFormat="1" ht="50.25" customHeight="1" x14ac:dyDescent="0.35">
      <c r="A69" s="19"/>
      <c r="B69" s="20" t="s">
        <v>106</v>
      </c>
      <c r="C69" s="21">
        <v>2020</v>
      </c>
      <c r="D69" s="22"/>
      <c r="E69" s="33"/>
      <c r="F69" s="23">
        <v>100000</v>
      </c>
      <c r="G69" s="23">
        <v>99697</v>
      </c>
    </row>
    <row r="70" spans="1:7" s="3" customFormat="1" ht="46.5" customHeight="1" x14ac:dyDescent="0.35">
      <c r="A70" s="19"/>
      <c r="B70" s="20" t="s">
        <v>221</v>
      </c>
      <c r="C70" s="21">
        <v>2020</v>
      </c>
      <c r="D70" s="22"/>
      <c r="E70" s="33"/>
      <c r="F70" s="23">
        <v>100000</v>
      </c>
      <c r="G70" s="23">
        <v>99914.47</v>
      </c>
    </row>
    <row r="71" spans="1:7" s="3" customFormat="1" ht="49.5" customHeight="1" x14ac:dyDescent="0.35">
      <c r="A71" s="19"/>
      <c r="B71" s="20" t="s">
        <v>184</v>
      </c>
      <c r="C71" s="21" t="s">
        <v>87</v>
      </c>
      <c r="D71" s="22"/>
      <c r="E71" s="33"/>
      <c r="F71" s="23">
        <v>200000</v>
      </c>
      <c r="G71" s="23">
        <v>199990.39999999999</v>
      </c>
    </row>
    <row r="72" spans="1:7" s="3" customFormat="1" ht="66" customHeight="1" x14ac:dyDescent="0.35">
      <c r="A72" s="19"/>
      <c r="B72" s="20" t="s">
        <v>107</v>
      </c>
      <c r="C72" s="21">
        <v>2020</v>
      </c>
      <c r="D72" s="22"/>
      <c r="E72" s="33"/>
      <c r="F72" s="23">
        <v>80000</v>
      </c>
      <c r="G72" s="23">
        <v>79964.11</v>
      </c>
    </row>
    <row r="73" spans="1:7" s="3" customFormat="1" ht="72" customHeight="1" x14ac:dyDescent="0.35">
      <c r="A73" s="19"/>
      <c r="B73" s="20" t="s">
        <v>166</v>
      </c>
      <c r="C73" s="21" t="s">
        <v>87</v>
      </c>
      <c r="D73" s="22"/>
      <c r="E73" s="33"/>
      <c r="F73" s="23">
        <v>250000</v>
      </c>
      <c r="G73" s="23">
        <v>249972.73</v>
      </c>
    </row>
    <row r="74" spans="1:7" s="3" customFormat="1" ht="88.5" customHeight="1" x14ac:dyDescent="0.35">
      <c r="A74" s="79"/>
      <c r="B74" s="20" t="s">
        <v>108</v>
      </c>
      <c r="C74" s="21">
        <v>2020</v>
      </c>
      <c r="D74" s="22"/>
      <c r="E74" s="33"/>
      <c r="F74" s="23">
        <v>350000</v>
      </c>
      <c r="G74" s="23">
        <v>350000</v>
      </c>
    </row>
    <row r="75" spans="1:7" s="3" customFormat="1" ht="66.75" customHeight="1" x14ac:dyDescent="0.35">
      <c r="A75" s="19"/>
      <c r="B75" s="20" t="s">
        <v>153</v>
      </c>
      <c r="C75" s="21">
        <v>2020</v>
      </c>
      <c r="D75" s="22"/>
      <c r="E75" s="33"/>
      <c r="F75" s="23">
        <v>147000</v>
      </c>
      <c r="G75" s="23">
        <v>146448</v>
      </c>
    </row>
    <row r="76" spans="1:7" s="3" customFormat="1" ht="60.75" x14ac:dyDescent="0.35">
      <c r="A76" s="19"/>
      <c r="B76" s="20" t="s">
        <v>109</v>
      </c>
      <c r="C76" s="21">
        <v>2020</v>
      </c>
      <c r="D76" s="22"/>
      <c r="E76" s="33"/>
      <c r="F76" s="23">
        <v>100000</v>
      </c>
      <c r="G76" s="23">
        <v>99720.29</v>
      </c>
    </row>
    <row r="77" spans="1:7" s="3" customFormat="1" ht="63" customHeight="1" x14ac:dyDescent="0.35">
      <c r="A77" s="19"/>
      <c r="B77" s="20" t="s">
        <v>110</v>
      </c>
      <c r="C77" s="21">
        <v>2020</v>
      </c>
      <c r="D77" s="22"/>
      <c r="E77" s="33"/>
      <c r="F77" s="23">
        <v>90000</v>
      </c>
      <c r="G77" s="23">
        <v>89891.41</v>
      </c>
    </row>
    <row r="78" spans="1:7" s="3" customFormat="1" ht="111" customHeight="1" x14ac:dyDescent="0.35">
      <c r="A78" s="79"/>
      <c r="B78" s="20" t="s">
        <v>220</v>
      </c>
      <c r="C78" s="21">
        <v>2020</v>
      </c>
      <c r="D78" s="22" t="s">
        <v>88</v>
      </c>
      <c r="E78" s="33"/>
      <c r="F78" s="23">
        <v>350000</v>
      </c>
      <c r="G78" s="23">
        <v>349915.07</v>
      </c>
    </row>
    <row r="79" spans="1:7" s="3" customFormat="1" ht="66.75" customHeight="1" x14ac:dyDescent="0.35">
      <c r="A79" s="19"/>
      <c r="B79" s="20" t="s">
        <v>111</v>
      </c>
      <c r="C79" s="21">
        <v>2020</v>
      </c>
      <c r="D79" s="22"/>
      <c r="E79" s="33"/>
      <c r="F79" s="23">
        <v>100000</v>
      </c>
      <c r="G79" s="23">
        <v>99701.58</v>
      </c>
    </row>
    <row r="80" spans="1:7" s="3" customFormat="1" ht="59.25" customHeight="1" x14ac:dyDescent="0.35">
      <c r="A80" s="19"/>
      <c r="B80" s="20" t="s">
        <v>137</v>
      </c>
      <c r="C80" s="21">
        <v>2020</v>
      </c>
      <c r="D80" s="22"/>
      <c r="E80" s="33"/>
      <c r="F80" s="23">
        <v>100000</v>
      </c>
      <c r="G80" s="23">
        <v>99942.57</v>
      </c>
    </row>
    <row r="81" spans="1:7" s="3" customFormat="1" ht="66.75" customHeight="1" x14ac:dyDescent="0.35">
      <c r="A81" s="19"/>
      <c r="B81" s="20" t="s">
        <v>112</v>
      </c>
      <c r="C81" s="21">
        <v>2020</v>
      </c>
      <c r="D81" s="22"/>
      <c r="E81" s="33"/>
      <c r="F81" s="23">
        <v>100000</v>
      </c>
      <c r="G81" s="23">
        <v>99991.11</v>
      </c>
    </row>
    <row r="82" spans="1:7" s="3" customFormat="1" ht="66" customHeight="1" x14ac:dyDescent="0.35">
      <c r="A82" s="19"/>
      <c r="B82" s="20" t="s">
        <v>289</v>
      </c>
      <c r="C82" s="21">
        <v>2020</v>
      </c>
      <c r="D82" s="22"/>
      <c r="E82" s="33"/>
      <c r="F82" s="23">
        <v>100000</v>
      </c>
      <c r="G82" s="23">
        <v>99482.31</v>
      </c>
    </row>
    <row r="83" spans="1:7" s="3" customFormat="1" ht="50.25" customHeight="1" x14ac:dyDescent="0.35">
      <c r="A83" s="19"/>
      <c r="B83" s="20" t="s">
        <v>113</v>
      </c>
      <c r="C83" s="21">
        <v>2020</v>
      </c>
      <c r="D83" s="22"/>
      <c r="E83" s="33"/>
      <c r="F83" s="23">
        <v>65000</v>
      </c>
      <c r="G83" s="23">
        <v>63065.24</v>
      </c>
    </row>
    <row r="84" spans="1:7" s="3" customFormat="1" ht="66.75" customHeight="1" x14ac:dyDescent="0.35">
      <c r="A84" s="19"/>
      <c r="B84" s="20" t="s">
        <v>114</v>
      </c>
      <c r="C84" s="21">
        <v>2020</v>
      </c>
      <c r="D84" s="22"/>
      <c r="E84" s="33"/>
      <c r="F84" s="23">
        <v>500000</v>
      </c>
      <c r="G84" s="23">
        <v>498449</v>
      </c>
    </row>
    <row r="85" spans="1:7" s="3" customFormat="1" ht="68.25" customHeight="1" x14ac:dyDescent="0.35">
      <c r="A85" s="19"/>
      <c r="B85" s="20" t="s">
        <v>117</v>
      </c>
      <c r="C85" s="21">
        <v>2020</v>
      </c>
      <c r="D85" s="22"/>
      <c r="E85" s="33"/>
      <c r="F85" s="23">
        <v>100000</v>
      </c>
      <c r="G85" s="23">
        <v>99962.01</v>
      </c>
    </row>
    <row r="86" spans="1:7" s="3" customFormat="1" ht="68.25" customHeight="1" x14ac:dyDescent="0.35">
      <c r="A86" s="19"/>
      <c r="B86" s="20" t="s">
        <v>118</v>
      </c>
      <c r="C86" s="21">
        <v>2020</v>
      </c>
      <c r="D86" s="22"/>
      <c r="E86" s="33"/>
      <c r="F86" s="23">
        <v>100000</v>
      </c>
      <c r="G86" s="23">
        <v>99950.84</v>
      </c>
    </row>
    <row r="87" spans="1:7" s="3" customFormat="1" ht="68.25" customHeight="1" x14ac:dyDescent="0.35">
      <c r="A87" s="19"/>
      <c r="B87" s="20" t="s">
        <v>288</v>
      </c>
      <c r="C87" s="21" t="s">
        <v>87</v>
      </c>
      <c r="D87" s="22"/>
      <c r="E87" s="33"/>
      <c r="F87" s="23">
        <v>220962</v>
      </c>
      <c r="G87" s="23">
        <v>213909.04</v>
      </c>
    </row>
    <row r="88" spans="1:7" s="3" customFormat="1" ht="58.5" customHeight="1" x14ac:dyDescent="0.35">
      <c r="A88" s="19"/>
      <c r="B88" s="20" t="s">
        <v>119</v>
      </c>
      <c r="C88" s="21">
        <v>2020</v>
      </c>
      <c r="D88" s="22"/>
      <c r="E88" s="33"/>
      <c r="F88" s="23">
        <v>100000</v>
      </c>
      <c r="G88" s="23">
        <v>99828</v>
      </c>
    </row>
    <row r="89" spans="1:7" s="3" customFormat="1" ht="70.5" customHeight="1" x14ac:dyDescent="0.35">
      <c r="A89" s="19"/>
      <c r="B89" s="20" t="s">
        <v>290</v>
      </c>
      <c r="C89" s="21">
        <v>2020</v>
      </c>
      <c r="D89" s="22"/>
      <c r="E89" s="33"/>
      <c r="F89" s="23">
        <v>100000</v>
      </c>
      <c r="G89" s="23">
        <v>99995</v>
      </c>
    </row>
    <row r="90" spans="1:7" s="3" customFormat="1" ht="48" customHeight="1" x14ac:dyDescent="0.35">
      <c r="A90" s="19"/>
      <c r="B90" s="20" t="s">
        <v>212</v>
      </c>
      <c r="C90" s="21" t="s">
        <v>87</v>
      </c>
      <c r="D90" s="22"/>
      <c r="E90" s="33"/>
      <c r="F90" s="23">
        <v>79000</v>
      </c>
      <c r="G90" s="23">
        <v>76147.63</v>
      </c>
    </row>
    <row r="91" spans="1:7" s="3" customFormat="1" ht="68.25" customHeight="1" x14ac:dyDescent="0.35">
      <c r="A91" s="19"/>
      <c r="B91" s="20" t="s">
        <v>120</v>
      </c>
      <c r="C91" s="21">
        <v>2020</v>
      </c>
      <c r="D91" s="22"/>
      <c r="E91" s="33"/>
      <c r="F91" s="23">
        <v>35000</v>
      </c>
      <c r="G91" s="23">
        <v>34999.449999999997</v>
      </c>
    </row>
    <row r="92" spans="1:7" s="3" customFormat="1" ht="69.75" customHeight="1" x14ac:dyDescent="0.35">
      <c r="A92" s="19"/>
      <c r="B92" s="20" t="s">
        <v>121</v>
      </c>
      <c r="C92" s="21">
        <v>2020</v>
      </c>
      <c r="D92" s="22"/>
      <c r="E92" s="33"/>
      <c r="F92" s="23">
        <v>65000</v>
      </c>
      <c r="G92" s="23">
        <v>64999.45</v>
      </c>
    </row>
    <row r="93" spans="1:7" s="3" customFormat="1" ht="66" customHeight="1" x14ac:dyDescent="0.35">
      <c r="A93" s="19"/>
      <c r="B93" s="20" t="s">
        <v>122</v>
      </c>
      <c r="C93" s="21">
        <v>2020</v>
      </c>
      <c r="D93" s="22"/>
      <c r="E93" s="33"/>
      <c r="F93" s="23">
        <v>100000</v>
      </c>
      <c r="G93" s="23">
        <v>99738.11</v>
      </c>
    </row>
    <row r="94" spans="1:7" s="3" customFormat="1" ht="53.25" customHeight="1" x14ac:dyDescent="0.35">
      <c r="A94" s="19"/>
      <c r="B94" s="20" t="s">
        <v>123</v>
      </c>
      <c r="C94" s="21">
        <v>2020</v>
      </c>
      <c r="D94" s="22"/>
      <c r="E94" s="33"/>
      <c r="F94" s="23">
        <v>100000</v>
      </c>
      <c r="G94" s="23">
        <v>90899.11</v>
      </c>
    </row>
    <row r="95" spans="1:7" s="3" customFormat="1" ht="68.25" customHeight="1" x14ac:dyDescent="0.35">
      <c r="A95" s="19"/>
      <c r="B95" s="20" t="s">
        <v>173</v>
      </c>
      <c r="C95" s="21" t="s">
        <v>87</v>
      </c>
      <c r="D95" s="22"/>
      <c r="E95" s="33"/>
      <c r="F95" s="23">
        <v>300000</v>
      </c>
      <c r="G95" s="23">
        <v>298561.59999999998</v>
      </c>
    </row>
    <row r="96" spans="1:7" s="3" customFormat="1" ht="51.75" customHeight="1" x14ac:dyDescent="0.35">
      <c r="A96" s="19"/>
      <c r="B96" s="20" t="s">
        <v>124</v>
      </c>
      <c r="C96" s="21">
        <v>2020</v>
      </c>
      <c r="D96" s="22"/>
      <c r="E96" s="33"/>
      <c r="F96" s="23">
        <v>100000</v>
      </c>
      <c r="G96" s="23">
        <v>99994</v>
      </c>
    </row>
    <row r="97" spans="1:7" s="3" customFormat="1" ht="51.75" customHeight="1" x14ac:dyDescent="0.35">
      <c r="A97" s="19"/>
      <c r="B97" s="20" t="s">
        <v>138</v>
      </c>
      <c r="C97" s="21">
        <v>2020</v>
      </c>
      <c r="D97" s="22"/>
      <c r="E97" s="33"/>
      <c r="F97" s="23">
        <v>250000</v>
      </c>
      <c r="G97" s="23">
        <v>243888</v>
      </c>
    </row>
    <row r="98" spans="1:7" s="3" customFormat="1" ht="68.25" customHeight="1" x14ac:dyDescent="0.35">
      <c r="A98" s="19"/>
      <c r="B98" s="20" t="s">
        <v>125</v>
      </c>
      <c r="C98" s="21">
        <v>2020</v>
      </c>
      <c r="D98" s="22"/>
      <c r="E98" s="33"/>
      <c r="F98" s="23">
        <v>100000</v>
      </c>
      <c r="G98" s="23">
        <v>100000</v>
      </c>
    </row>
    <row r="99" spans="1:7" s="3" customFormat="1" ht="70.5" customHeight="1" x14ac:dyDescent="0.35">
      <c r="A99" s="19"/>
      <c r="B99" s="20" t="s">
        <v>157</v>
      </c>
      <c r="C99" s="21" t="s">
        <v>87</v>
      </c>
      <c r="D99" s="22"/>
      <c r="E99" s="33"/>
      <c r="F99" s="23">
        <v>204000</v>
      </c>
      <c r="G99" s="23">
        <v>202911.62</v>
      </c>
    </row>
    <row r="100" spans="1:7" s="3" customFormat="1" ht="72" customHeight="1" x14ac:dyDescent="0.35">
      <c r="A100" s="19"/>
      <c r="B100" s="20" t="s">
        <v>139</v>
      </c>
      <c r="C100" s="21">
        <v>2020</v>
      </c>
      <c r="D100" s="22"/>
      <c r="E100" s="33"/>
      <c r="F100" s="23">
        <v>100000</v>
      </c>
      <c r="G100" s="23">
        <v>99071.35</v>
      </c>
    </row>
    <row r="101" spans="1:7" s="3" customFormat="1" ht="66.75" customHeight="1" x14ac:dyDescent="0.35">
      <c r="A101" s="19"/>
      <c r="B101" s="20" t="s">
        <v>126</v>
      </c>
      <c r="C101" s="21">
        <v>2020</v>
      </c>
      <c r="D101" s="22"/>
      <c r="E101" s="33"/>
      <c r="F101" s="23">
        <v>100000</v>
      </c>
      <c r="G101" s="23">
        <v>99854.88</v>
      </c>
    </row>
    <row r="102" spans="1:7" s="3" customFormat="1" ht="72" customHeight="1" x14ac:dyDescent="0.35">
      <c r="A102" s="19"/>
      <c r="B102" s="20" t="s">
        <v>183</v>
      </c>
      <c r="C102" s="21">
        <v>2020</v>
      </c>
      <c r="D102" s="22"/>
      <c r="E102" s="33"/>
      <c r="F102" s="23">
        <v>140000</v>
      </c>
      <c r="G102" s="23">
        <v>139602.71</v>
      </c>
    </row>
    <row r="103" spans="1:7" s="3" customFormat="1" ht="60.75" x14ac:dyDescent="0.35">
      <c r="A103" s="19"/>
      <c r="B103" s="20" t="s">
        <v>127</v>
      </c>
      <c r="C103" s="21">
        <v>2020</v>
      </c>
      <c r="D103" s="22"/>
      <c r="E103" s="33"/>
      <c r="F103" s="23">
        <v>100000</v>
      </c>
      <c r="G103" s="23">
        <v>99947</v>
      </c>
    </row>
    <row r="104" spans="1:7" s="8" customFormat="1" ht="75.75" customHeight="1" x14ac:dyDescent="0.35">
      <c r="A104" s="9"/>
      <c r="B104" s="25" t="s">
        <v>291</v>
      </c>
      <c r="C104" s="2">
        <v>2020</v>
      </c>
      <c r="D104" s="81"/>
      <c r="E104" s="78"/>
      <c r="F104" s="23">
        <v>50000</v>
      </c>
      <c r="G104" s="23">
        <v>50000</v>
      </c>
    </row>
    <row r="105" spans="1:7" s="8" customFormat="1" ht="49.5" customHeight="1" x14ac:dyDescent="0.35">
      <c r="A105" s="15"/>
      <c r="B105" s="15" t="s">
        <v>232</v>
      </c>
      <c r="C105" s="79"/>
      <c r="D105" s="81"/>
      <c r="E105" s="78"/>
      <c r="F105" s="17">
        <f>SUM(F106:F151)</f>
        <v>17027635.5</v>
      </c>
      <c r="G105" s="17">
        <f>SUM(G106:G151)</f>
        <v>16553264.700000003</v>
      </c>
    </row>
    <row r="106" spans="1:7" s="3" customFormat="1" ht="69.75" customHeight="1" x14ac:dyDescent="0.35">
      <c r="A106" s="19"/>
      <c r="B106" s="20" t="s">
        <v>140</v>
      </c>
      <c r="C106" s="2">
        <v>2020</v>
      </c>
      <c r="D106" s="22"/>
      <c r="E106" s="33"/>
      <c r="F106" s="23">
        <v>200000</v>
      </c>
      <c r="G106" s="23">
        <v>198414.93</v>
      </c>
    </row>
    <row r="107" spans="1:7" s="3" customFormat="1" ht="68.25" customHeight="1" x14ac:dyDescent="0.35">
      <c r="A107" s="79"/>
      <c r="B107" s="20" t="s">
        <v>141</v>
      </c>
      <c r="C107" s="2" t="s">
        <v>89</v>
      </c>
      <c r="D107" s="22">
        <v>952286</v>
      </c>
      <c r="E107" s="33">
        <v>5.3</v>
      </c>
      <c r="F107" s="23">
        <v>901482</v>
      </c>
      <c r="G107" s="23">
        <v>690466.28</v>
      </c>
    </row>
    <row r="108" spans="1:7" s="3" customFormat="1" ht="68.25" customHeight="1" x14ac:dyDescent="0.35">
      <c r="A108" s="79"/>
      <c r="B108" s="20" t="s">
        <v>142</v>
      </c>
      <c r="C108" s="2">
        <v>2020</v>
      </c>
      <c r="D108" s="22"/>
      <c r="E108" s="33"/>
      <c r="F108" s="23">
        <v>1000000</v>
      </c>
      <c r="G108" s="23">
        <v>999702.96</v>
      </c>
    </row>
    <row r="109" spans="1:7" s="3" customFormat="1" ht="68.25" customHeight="1" x14ac:dyDescent="0.35">
      <c r="A109" s="79"/>
      <c r="B109" s="20" t="s">
        <v>310</v>
      </c>
      <c r="C109" s="2">
        <v>2020</v>
      </c>
      <c r="D109" s="22"/>
      <c r="E109" s="33"/>
      <c r="F109" s="23">
        <v>371581.5</v>
      </c>
      <c r="G109" s="23">
        <v>371581.5</v>
      </c>
    </row>
    <row r="110" spans="1:7" s="3" customFormat="1" ht="101.25" x14ac:dyDescent="0.35">
      <c r="A110" s="79"/>
      <c r="B110" s="20" t="s">
        <v>128</v>
      </c>
      <c r="C110" s="2">
        <v>2020</v>
      </c>
      <c r="D110" s="22">
        <v>499786</v>
      </c>
      <c r="E110" s="33"/>
      <c r="F110" s="23">
        <v>499786</v>
      </c>
      <c r="G110" s="23">
        <v>476741.6</v>
      </c>
    </row>
    <row r="111" spans="1:7" s="3" customFormat="1" ht="64.5" customHeight="1" x14ac:dyDescent="0.35">
      <c r="A111" s="19"/>
      <c r="B111" s="20" t="s">
        <v>168</v>
      </c>
      <c r="C111" s="2">
        <v>2020</v>
      </c>
      <c r="D111" s="22"/>
      <c r="E111" s="33"/>
      <c r="F111" s="23">
        <v>200000</v>
      </c>
      <c r="G111" s="23">
        <v>180789.6</v>
      </c>
    </row>
    <row r="112" spans="1:7" s="3" customFormat="1" ht="49.5" customHeight="1" x14ac:dyDescent="0.35">
      <c r="A112" s="19"/>
      <c r="B112" s="20" t="s">
        <v>165</v>
      </c>
      <c r="C112" s="2">
        <v>2020</v>
      </c>
      <c r="D112" s="22"/>
      <c r="E112" s="33"/>
      <c r="F112" s="23">
        <v>600000</v>
      </c>
      <c r="G112" s="23">
        <v>594626.27</v>
      </c>
    </row>
    <row r="113" spans="1:7" s="3" customFormat="1" ht="70.5" customHeight="1" x14ac:dyDescent="0.35">
      <c r="A113" s="19"/>
      <c r="B113" s="20" t="s">
        <v>129</v>
      </c>
      <c r="C113" s="2">
        <v>2020</v>
      </c>
      <c r="D113" s="22"/>
      <c r="E113" s="33"/>
      <c r="F113" s="23">
        <v>200000</v>
      </c>
      <c r="G113" s="23">
        <v>199974</v>
      </c>
    </row>
    <row r="114" spans="1:7" s="3" customFormat="1" ht="58.5" customHeight="1" x14ac:dyDescent="0.35">
      <c r="A114" s="19"/>
      <c r="B114" s="20" t="s">
        <v>285</v>
      </c>
      <c r="C114" s="2">
        <v>2020</v>
      </c>
      <c r="D114" s="22"/>
      <c r="E114" s="33"/>
      <c r="F114" s="23">
        <v>137000</v>
      </c>
      <c r="G114" s="23">
        <v>119115.48</v>
      </c>
    </row>
    <row r="115" spans="1:7" s="3" customFormat="1" ht="45.75" customHeight="1" x14ac:dyDescent="0.35">
      <c r="A115" s="19"/>
      <c r="B115" s="20" t="s">
        <v>90</v>
      </c>
      <c r="C115" s="2">
        <v>2020</v>
      </c>
      <c r="D115" s="22"/>
      <c r="E115" s="33"/>
      <c r="F115" s="23">
        <v>200000</v>
      </c>
      <c r="G115" s="23">
        <v>198846.2</v>
      </c>
    </row>
    <row r="116" spans="1:7" s="3" customFormat="1" ht="69.75" customHeight="1" x14ac:dyDescent="0.35">
      <c r="A116" s="19"/>
      <c r="B116" s="20" t="s">
        <v>130</v>
      </c>
      <c r="C116" s="2">
        <v>2020</v>
      </c>
      <c r="D116" s="22"/>
      <c r="E116" s="33"/>
      <c r="F116" s="23">
        <v>200000</v>
      </c>
      <c r="G116" s="23">
        <v>193084.38</v>
      </c>
    </row>
    <row r="117" spans="1:7" s="3" customFormat="1" ht="93.75" customHeight="1" x14ac:dyDescent="0.35">
      <c r="A117" s="19"/>
      <c r="B117" s="20" t="s">
        <v>156</v>
      </c>
      <c r="C117" s="2">
        <v>2020</v>
      </c>
      <c r="D117" s="22"/>
      <c r="E117" s="33"/>
      <c r="F117" s="23">
        <v>167400</v>
      </c>
      <c r="G117" s="23">
        <v>167400</v>
      </c>
    </row>
    <row r="118" spans="1:7" s="3" customFormat="1" ht="64.5" customHeight="1" x14ac:dyDescent="0.35">
      <c r="A118" s="19"/>
      <c r="B118" s="20" t="s">
        <v>311</v>
      </c>
      <c r="C118" s="2">
        <v>2020</v>
      </c>
      <c r="D118" s="22"/>
      <c r="E118" s="33"/>
      <c r="F118" s="23">
        <v>485000</v>
      </c>
      <c r="G118" s="23">
        <v>485000</v>
      </c>
    </row>
    <row r="119" spans="1:7" s="3" customFormat="1" ht="66" customHeight="1" x14ac:dyDescent="0.35">
      <c r="A119" s="19"/>
      <c r="B119" s="20" t="s">
        <v>91</v>
      </c>
      <c r="C119" s="2">
        <v>2020</v>
      </c>
      <c r="D119" s="22"/>
      <c r="E119" s="33"/>
      <c r="F119" s="23">
        <v>150000</v>
      </c>
      <c r="G119" s="23">
        <v>148057.99</v>
      </c>
    </row>
    <row r="120" spans="1:7" s="3" customFormat="1" ht="66" customHeight="1" x14ac:dyDescent="0.35">
      <c r="A120" s="19"/>
      <c r="B120" s="20" t="s">
        <v>279</v>
      </c>
      <c r="C120" s="2">
        <v>2020</v>
      </c>
      <c r="D120" s="22"/>
      <c r="E120" s="33"/>
      <c r="F120" s="23">
        <v>50000</v>
      </c>
      <c r="G120" s="23">
        <v>49846.45</v>
      </c>
    </row>
    <row r="121" spans="1:7" s="3" customFormat="1" ht="66" customHeight="1" x14ac:dyDescent="0.35">
      <c r="A121" s="19"/>
      <c r="B121" s="20" t="s">
        <v>92</v>
      </c>
      <c r="C121" s="2">
        <v>2020</v>
      </c>
      <c r="D121" s="22"/>
      <c r="E121" s="33"/>
      <c r="F121" s="23">
        <v>70000</v>
      </c>
      <c r="G121" s="23">
        <v>69759.61</v>
      </c>
    </row>
    <row r="122" spans="1:7" s="3" customFormat="1" ht="69.75" customHeight="1" x14ac:dyDescent="0.35">
      <c r="A122" s="25"/>
      <c r="B122" s="20" t="s">
        <v>233</v>
      </c>
      <c r="C122" s="2">
        <v>2020</v>
      </c>
      <c r="D122" s="22"/>
      <c r="E122" s="33"/>
      <c r="F122" s="23">
        <v>99893</v>
      </c>
      <c r="G122" s="23">
        <v>99893</v>
      </c>
    </row>
    <row r="123" spans="1:7" s="3" customFormat="1" ht="108.75" customHeight="1" x14ac:dyDescent="0.35">
      <c r="A123" s="25"/>
      <c r="B123" s="20" t="s">
        <v>313</v>
      </c>
      <c r="C123" s="2">
        <v>2020</v>
      </c>
      <c r="D123" s="22"/>
      <c r="E123" s="33"/>
      <c r="F123" s="23">
        <v>30107</v>
      </c>
      <c r="G123" s="23">
        <v>30098</v>
      </c>
    </row>
    <row r="124" spans="1:7" s="3" customFormat="1" ht="110.25" customHeight="1" x14ac:dyDescent="0.35">
      <c r="A124" s="79"/>
      <c r="B124" s="20" t="s">
        <v>276</v>
      </c>
      <c r="C124" s="2">
        <v>2020</v>
      </c>
      <c r="D124" s="22">
        <v>1197030</v>
      </c>
      <c r="E124" s="33"/>
      <c r="F124" s="23">
        <v>1087429.1599999999</v>
      </c>
      <c r="G124" s="23">
        <v>1087429.1599999999</v>
      </c>
    </row>
    <row r="125" spans="1:7" s="3" customFormat="1" ht="88.5" customHeight="1" x14ac:dyDescent="0.35">
      <c r="A125" s="79"/>
      <c r="B125" s="20" t="s">
        <v>163</v>
      </c>
      <c r="C125" s="2">
        <v>2020</v>
      </c>
      <c r="D125" s="22">
        <v>358968</v>
      </c>
      <c r="E125" s="33"/>
      <c r="F125" s="23">
        <v>342596.04</v>
      </c>
      <c r="G125" s="23">
        <v>342596.04</v>
      </c>
    </row>
    <row r="126" spans="1:7" s="3" customFormat="1" ht="77.25" customHeight="1" x14ac:dyDescent="0.35">
      <c r="A126" s="79"/>
      <c r="B126" s="20" t="s">
        <v>234</v>
      </c>
      <c r="C126" s="2">
        <v>2020</v>
      </c>
      <c r="D126" s="22"/>
      <c r="E126" s="33"/>
      <c r="F126" s="23">
        <v>169974.8</v>
      </c>
      <c r="G126" s="23">
        <v>169321.87</v>
      </c>
    </row>
    <row r="127" spans="1:7" s="3" customFormat="1" ht="59.25" customHeight="1" x14ac:dyDescent="0.35">
      <c r="A127" s="19"/>
      <c r="B127" s="20" t="s">
        <v>294</v>
      </c>
      <c r="C127" s="2">
        <v>2020</v>
      </c>
      <c r="D127" s="22"/>
      <c r="E127" s="33"/>
      <c r="F127" s="23">
        <v>200000</v>
      </c>
      <c r="G127" s="23">
        <v>177472.7</v>
      </c>
    </row>
    <row r="128" spans="1:7" s="3" customFormat="1" ht="61.5" customHeight="1" x14ac:dyDescent="0.35">
      <c r="A128" s="19"/>
      <c r="B128" s="20" t="s">
        <v>93</v>
      </c>
      <c r="C128" s="2">
        <v>2020</v>
      </c>
      <c r="D128" s="22"/>
      <c r="E128" s="33"/>
      <c r="F128" s="23">
        <v>200000</v>
      </c>
      <c r="G128" s="23">
        <v>199883.25</v>
      </c>
    </row>
    <row r="129" spans="1:7" s="3" customFormat="1" ht="83.25" customHeight="1" x14ac:dyDescent="0.35">
      <c r="A129" s="79"/>
      <c r="B129" s="20" t="s">
        <v>143</v>
      </c>
      <c r="C129" s="2" t="s">
        <v>89</v>
      </c>
      <c r="D129" s="22">
        <v>1404886</v>
      </c>
      <c r="E129" s="33">
        <v>3.6</v>
      </c>
      <c r="F129" s="23">
        <v>1354886</v>
      </c>
      <c r="G129" s="23">
        <v>1354886</v>
      </c>
    </row>
    <row r="130" spans="1:7" s="3" customFormat="1" ht="62.25" customHeight="1" x14ac:dyDescent="0.35">
      <c r="A130" s="19"/>
      <c r="B130" s="20" t="s">
        <v>131</v>
      </c>
      <c r="C130" s="2">
        <v>2020</v>
      </c>
      <c r="D130" s="22"/>
      <c r="E130" s="33"/>
      <c r="F130" s="23">
        <v>200000</v>
      </c>
      <c r="G130" s="23">
        <v>199851.86</v>
      </c>
    </row>
    <row r="131" spans="1:7" s="3" customFormat="1" ht="51.75" customHeight="1" x14ac:dyDescent="0.35">
      <c r="A131" s="19"/>
      <c r="B131" s="20" t="s">
        <v>132</v>
      </c>
      <c r="C131" s="2">
        <v>2020</v>
      </c>
      <c r="D131" s="22"/>
      <c r="E131" s="33"/>
      <c r="F131" s="23">
        <v>200000</v>
      </c>
      <c r="G131" s="23">
        <v>198416.6</v>
      </c>
    </row>
    <row r="132" spans="1:7" s="3" customFormat="1" ht="48" customHeight="1" x14ac:dyDescent="0.35">
      <c r="A132" s="19"/>
      <c r="B132" s="20" t="s">
        <v>180</v>
      </c>
      <c r="C132" s="2">
        <v>2020</v>
      </c>
      <c r="D132" s="22"/>
      <c r="E132" s="33"/>
      <c r="F132" s="23">
        <v>1066000</v>
      </c>
      <c r="G132" s="23">
        <v>1062942.3700000001</v>
      </c>
    </row>
    <row r="133" spans="1:7" s="3" customFormat="1" ht="88.5" customHeight="1" x14ac:dyDescent="0.35">
      <c r="A133" s="79"/>
      <c r="B133" s="20" t="s">
        <v>164</v>
      </c>
      <c r="C133" s="2">
        <v>2020</v>
      </c>
      <c r="D133" s="22"/>
      <c r="E133" s="33"/>
      <c r="F133" s="23">
        <v>100214</v>
      </c>
      <c r="G133" s="23">
        <v>68021.600000000006</v>
      </c>
    </row>
    <row r="134" spans="1:7" s="3" customFormat="1" ht="45.75" customHeight="1" x14ac:dyDescent="0.35">
      <c r="A134" s="79"/>
      <c r="B134" s="20" t="s">
        <v>144</v>
      </c>
      <c r="C134" s="2" t="s">
        <v>32</v>
      </c>
      <c r="D134" s="22">
        <v>3799984</v>
      </c>
      <c r="E134" s="33">
        <v>50</v>
      </c>
      <c r="F134" s="23">
        <v>1899400</v>
      </c>
      <c r="G134" s="23">
        <v>1805536.9</v>
      </c>
    </row>
    <row r="135" spans="1:7" s="3" customFormat="1" ht="49.5" customHeight="1" x14ac:dyDescent="0.35">
      <c r="A135" s="19"/>
      <c r="B135" s="20" t="s">
        <v>94</v>
      </c>
      <c r="C135" s="2">
        <v>2020</v>
      </c>
      <c r="D135" s="22"/>
      <c r="E135" s="33"/>
      <c r="F135" s="23">
        <v>100000</v>
      </c>
      <c r="G135" s="23">
        <v>99999.25</v>
      </c>
    </row>
    <row r="136" spans="1:7" s="3" customFormat="1" ht="46.5" customHeight="1" x14ac:dyDescent="0.35">
      <c r="A136" s="19"/>
      <c r="B136" s="20" t="s">
        <v>145</v>
      </c>
      <c r="C136" s="2">
        <v>2020</v>
      </c>
      <c r="D136" s="22"/>
      <c r="E136" s="33"/>
      <c r="F136" s="23">
        <v>200000</v>
      </c>
      <c r="G136" s="23">
        <v>199999.25</v>
      </c>
    </row>
    <row r="137" spans="1:7" s="3" customFormat="1" ht="60.75" x14ac:dyDescent="0.35">
      <c r="A137" s="19"/>
      <c r="B137" s="20" t="s">
        <v>340</v>
      </c>
      <c r="C137" s="2">
        <v>2020</v>
      </c>
      <c r="D137" s="22"/>
      <c r="E137" s="33"/>
      <c r="F137" s="23">
        <v>323000</v>
      </c>
      <c r="G137" s="23">
        <v>322998.2</v>
      </c>
    </row>
    <row r="138" spans="1:7" s="3" customFormat="1" ht="64.5" customHeight="1" x14ac:dyDescent="0.35">
      <c r="A138" s="79"/>
      <c r="B138" s="20" t="s">
        <v>262</v>
      </c>
      <c r="C138" s="2" t="s">
        <v>95</v>
      </c>
      <c r="D138" s="22">
        <v>749640</v>
      </c>
      <c r="E138" s="33">
        <v>5.3</v>
      </c>
      <c r="F138" s="23">
        <v>710250</v>
      </c>
      <c r="G138" s="23">
        <v>695724.93</v>
      </c>
    </row>
    <row r="139" spans="1:7" s="3" customFormat="1" ht="46.5" customHeight="1" x14ac:dyDescent="0.35">
      <c r="A139" s="19"/>
      <c r="B139" s="20" t="s">
        <v>185</v>
      </c>
      <c r="C139" s="2">
        <v>2020</v>
      </c>
      <c r="D139" s="22"/>
      <c r="E139" s="33"/>
      <c r="F139" s="23">
        <v>170000</v>
      </c>
      <c r="G139" s="23">
        <v>166012.06</v>
      </c>
    </row>
    <row r="140" spans="1:7" s="3" customFormat="1" ht="50.25" customHeight="1" x14ac:dyDescent="0.35">
      <c r="A140" s="79"/>
      <c r="B140" s="20" t="s">
        <v>96</v>
      </c>
      <c r="C140" s="2">
        <v>2020</v>
      </c>
      <c r="D140" s="22"/>
      <c r="E140" s="33"/>
      <c r="F140" s="23">
        <v>200000</v>
      </c>
      <c r="G140" s="23">
        <v>199998</v>
      </c>
    </row>
    <row r="141" spans="1:7" s="3" customFormat="1" ht="66" customHeight="1" x14ac:dyDescent="0.35">
      <c r="A141" s="79"/>
      <c r="B141" s="20" t="s">
        <v>235</v>
      </c>
      <c r="C141" s="2">
        <v>2020</v>
      </c>
      <c r="D141" s="22"/>
      <c r="E141" s="33"/>
      <c r="F141" s="23">
        <v>209000</v>
      </c>
      <c r="G141" s="23">
        <v>209000</v>
      </c>
    </row>
    <row r="142" spans="1:7" s="3" customFormat="1" ht="48" customHeight="1" x14ac:dyDescent="0.35">
      <c r="A142" s="19"/>
      <c r="B142" s="20" t="s">
        <v>169</v>
      </c>
      <c r="C142" s="2">
        <v>2020</v>
      </c>
      <c r="D142" s="22"/>
      <c r="E142" s="33"/>
      <c r="F142" s="23">
        <v>950000</v>
      </c>
      <c r="G142" s="23">
        <v>949289.47</v>
      </c>
    </row>
    <row r="143" spans="1:7" s="3" customFormat="1" ht="139.5" customHeight="1" x14ac:dyDescent="0.35">
      <c r="A143" s="79"/>
      <c r="B143" s="20" t="s">
        <v>280</v>
      </c>
      <c r="C143" s="2">
        <v>2020</v>
      </c>
      <c r="D143" s="22"/>
      <c r="E143" s="33"/>
      <c r="F143" s="23">
        <v>213822</v>
      </c>
      <c r="G143" s="23">
        <v>209963</v>
      </c>
    </row>
    <row r="144" spans="1:7" s="3" customFormat="1" ht="103.5" customHeight="1" x14ac:dyDescent="0.35">
      <c r="A144" s="79"/>
      <c r="B144" s="20" t="s">
        <v>328</v>
      </c>
      <c r="C144" s="2">
        <v>2020</v>
      </c>
      <c r="D144" s="22"/>
      <c r="E144" s="33"/>
      <c r="F144" s="23">
        <v>128814</v>
      </c>
      <c r="G144" s="23">
        <v>128814</v>
      </c>
    </row>
    <row r="145" spans="1:7" s="3" customFormat="1" ht="60.75" x14ac:dyDescent="0.35">
      <c r="A145" s="19"/>
      <c r="B145" s="20" t="s">
        <v>263</v>
      </c>
      <c r="C145" s="2">
        <v>2020</v>
      </c>
      <c r="D145" s="22"/>
      <c r="E145" s="33"/>
      <c r="F145" s="23">
        <v>200000</v>
      </c>
      <c r="G145" s="23">
        <v>198531.49</v>
      </c>
    </row>
    <row r="146" spans="1:7" s="3" customFormat="1" ht="83.25" customHeight="1" x14ac:dyDescent="0.35">
      <c r="A146" s="19"/>
      <c r="B146" s="20" t="s">
        <v>182</v>
      </c>
      <c r="C146" s="2">
        <v>2020</v>
      </c>
      <c r="D146" s="22"/>
      <c r="E146" s="33"/>
      <c r="F146" s="23">
        <v>290000</v>
      </c>
      <c r="G146" s="23">
        <v>289580.90999999997</v>
      </c>
    </row>
    <row r="147" spans="1:7" s="3" customFormat="1" ht="83.25" customHeight="1" x14ac:dyDescent="0.35">
      <c r="A147" s="19"/>
      <c r="B147" s="20" t="s">
        <v>146</v>
      </c>
      <c r="C147" s="2">
        <v>2020</v>
      </c>
      <c r="D147" s="22"/>
      <c r="E147" s="33"/>
      <c r="F147" s="23">
        <v>200000</v>
      </c>
      <c r="G147" s="23">
        <v>199214.63</v>
      </c>
    </row>
    <row r="148" spans="1:7" s="3" customFormat="1" ht="83.25" customHeight="1" x14ac:dyDescent="0.35">
      <c r="A148" s="19"/>
      <c r="B148" s="20" t="s">
        <v>133</v>
      </c>
      <c r="C148" s="2">
        <v>2020</v>
      </c>
      <c r="D148" s="22"/>
      <c r="E148" s="33"/>
      <c r="F148" s="23">
        <v>200000</v>
      </c>
      <c r="G148" s="23">
        <v>196336.5</v>
      </c>
    </row>
    <row r="149" spans="1:7" s="3" customFormat="1" ht="83.25" customHeight="1" x14ac:dyDescent="0.35">
      <c r="A149" s="19"/>
      <c r="B149" s="20" t="s">
        <v>195</v>
      </c>
      <c r="C149" s="2">
        <v>2020</v>
      </c>
      <c r="D149" s="22"/>
      <c r="E149" s="33"/>
      <c r="F149" s="23">
        <v>200000</v>
      </c>
      <c r="G149" s="23">
        <v>198313.85</v>
      </c>
    </row>
    <row r="150" spans="1:7" s="3" customFormat="1" ht="83.25" customHeight="1" x14ac:dyDescent="0.35">
      <c r="A150" s="19"/>
      <c r="B150" s="20" t="s">
        <v>296</v>
      </c>
      <c r="C150" s="2">
        <v>2020</v>
      </c>
      <c r="D150" s="22"/>
      <c r="E150" s="33"/>
      <c r="F150" s="23">
        <v>150000</v>
      </c>
      <c r="G150" s="23">
        <v>149736.5</v>
      </c>
    </row>
    <row r="151" spans="1:7" s="3" customFormat="1" ht="83.25" customHeight="1" x14ac:dyDescent="0.35">
      <c r="A151" s="19"/>
      <c r="B151" s="20" t="s">
        <v>134</v>
      </c>
      <c r="C151" s="2">
        <v>2020</v>
      </c>
      <c r="D151" s="22"/>
      <c r="E151" s="33"/>
      <c r="F151" s="23">
        <v>200000</v>
      </c>
      <c r="G151" s="23">
        <v>199996.06</v>
      </c>
    </row>
    <row r="152" spans="1:7" s="8" customFormat="1" ht="50.25" customHeight="1" x14ac:dyDescent="0.35">
      <c r="A152" s="9"/>
      <c r="B152" s="15" t="s">
        <v>196</v>
      </c>
      <c r="C152" s="79"/>
      <c r="D152" s="81"/>
      <c r="E152" s="78"/>
      <c r="F152" s="17">
        <f>F153</f>
        <v>150000</v>
      </c>
      <c r="G152" s="17">
        <f>G153</f>
        <v>149666.81</v>
      </c>
    </row>
    <row r="153" spans="1:7" s="3" customFormat="1" ht="60.75" x14ac:dyDescent="0.35">
      <c r="A153" s="25"/>
      <c r="B153" s="20" t="s">
        <v>332</v>
      </c>
      <c r="C153" s="2">
        <v>2020</v>
      </c>
      <c r="D153" s="2"/>
      <c r="E153" s="33"/>
      <c r="F153" s="23">
        <v>150000</v>
      </c>
      <c r="G153" s="23">
        <v>149666.81</v>
      </c>
    </row>
    <row r="154" spans="1:7" s="8" customFormat="1" ht="30.75" customHeight="1" x14ac:dyDescent="0.35">
      <c r="A154" s="9"/>
      <c r="B154" s="15" t="s">
        <v>197</v>
      </c>
      <c r="C154" s="79"/>
      <c r="D154" s="81"/>
      <c r="E154" s="78"/>
      <c r="F154" s="17">
        <f>SUM(F155:F157)</f>
        <v>550000</v>
      </c>
      <c r="G154" s="17">
        <f>SUM(G155:G157)</f>
        <v>538599.12</v>
      </c>
    </row>
    <row r="155" spans="1:7" s="3" customFormat="1" ht="45.75" customHeight="1" x14ac:dyDescent="0.35">
      <c r="A155" s="25"/>
      <c r="B155" s="25" t="s">
        <v>149</v>
      </c>
      <c r="C155" s="2">
        <v>2020</v>
      </c>
      <c r="D155" s="2"/>
      <c r="E155" s="33"/>
      <c r="F155" s="23">
        <v>350000</v>
      </c>
      <c r="G155" s="23">
        <v>339876.68</v>
      </c>
    </row>
    <row r="156" spans="1:7" s="3" customFormat="1" ht="66" customHeight="1" x14ac:dyDescent="0.35">
      <c r="A156" s="25"/>
      <c r="B156" s="25" t="s">
        <v>147</v>
      </c>
      <c r="C156" s="2">
        <v>2020</v>
      </c>
      <c r="D156" s="2"/>
      <c r="E156" s="33"/>
      <c r="F156" s="23">
        <v>100000</v>
      </c>
      <c r="G156" s="23">
        <v>99432.34</v>
      </c>
    </row>
    <row r="157" spans="1:7" s="3" customFormat="1" ht="42" customHeight="1" x14ac:dyDescent="0.35">
      <c r="A157" s="25"/>
      <c r="B157" s="34" t="s">
        <v>97</v>
      </c>
      <c r="C157" s="2">
        <v>2020</v>
      </c>
      <c r="D157" s="2"/>
      <c r="E157" s="33"/>
      <c r="F157" s="23">
        <v>100000</v>
      </c>
      <c r="G157" s="23">
        <v>99290.1</v>
      </c>
    </row>
    <row r="158" spans="1:7" s="8" customFormat="1" ht="40.5" customHeight="1" x14ac:dyDescent="0.35">
      <c r="A158" s="9"/>
      <c r="B158" s="15" t="s">
        <v>198</v>
      </c>
      <c r="C158" s="79"/>
      <c r="D158" s="81"/>
      <c r="E158" s="78"/>
      <c r="F158" s="17">
        <f>F159</f>
        <v>300000</v>
      </c>
      <c r="G158" s="17">
        <f>G159</f>
        <v>298219.27</v>
      </c>
    </row>
    <row r="159" spans="1:7" s="24" customFormat="1" ht="60" customHeight="1" x14ac:dyDescent="0.35">
      <c r="A159" s="19"/>
      <c r="B159" s="25" t="s">
        <v>159</v>
      </c>
      <c r="C159" s="2">
        <v>2020</v>
      </c>
      <c r="D159" s="32"/>
      <c r="E159" s="46"/>
      <c r="F159" s="23">
        <v>300000</v>
      </c>
      <c r="G159" s="23">
        <v>298219.27</v>
      </c>
    </row>
    <row r="160" spans="1:7" s="8" customFormat="1" ht="83.25" customHeight="1" x14ac:dyDescent="0.35">
      <c r="A160" s="9" t="s">
        <v>214</v>
      </c>
      <c r="B160" s="15" t="s">
        <v>81</v>
      </c>
      <c r="C160" s="79"/>
      <c r="D160" s="81"/>
      <c r="E160" s="78"/>
      <c r="F160" s="81">
        <f>F162+F164+F166+F168+F170+F172+F174+F176</f>
        <v>8766959.9100000001</v>
      </c>
      <c r="G160" s="81">
        <f>G162+G164+G166+G168+G170+G172+G174+G176</f>
        <v>8563864.8000000007</v>
      </c>
    </row>
    <row r="161" spans="1:7" s="24" customFormat="1" ht="75.75" customHeight="1" x14ac:dyDescent="0.35">
      <c r="A161" s="19" t="s">
        <v>202</v>
      </c>
      <c r="B161" s="19"/>
      <c r="C161" s="35"/>
      <c r="D161" s="32"/>
      <c r="E161" s="46"/>
      <c r="F161" s="32">
        <f>F163+F165+F167+F169+F171+F173+F175+F177</f>
        <v>7496695.5499999998</v>
      </c>
      <c r="G161" s="32">
        <f>G163+G165+G167+G169+G171+G173+G175+G177</f>
        <v>7307935.3899999997</v>
      </c>
    </row>
    <row r="162" spans="1:7" s="8" customFormat="1" ht="80.25" customHeight="1" x14ac:dyDescent="0.35">
      <c r="A162" s="9"/>
      <c r="B162" s="25" t="s">
        <v>226</v>
      </c>
      <c r="C162" s="2" t="s">
        <v>25</v>
      </c>
      <c r="D162" s="22">
        <v>1462600</v>
      </c>
      <c r="E162" s="33">
        <v>82</v>
      </c>
      <c r="F162" s="23">
        <v>257580.91</v>
      </c>
      <c r="G162" s="23">
        <v>251436.85</v>
      </c>
    </row>
    <row r="163" spans="1:7" s="8" customFormat="1" ht="67.5" customHeight="1" x14ac:dyDescent="0.35">
      <c r="A163" s="9"/>
      <c r="B163" s="19" t="s">
        <v>202</v>
      </c>
      <c r="C163" s="79"/>
      <c r="D163" s="81"/>
      <c r="E163" s="78"/>
      <c r="F163" s="32">
        <v>250078.55</v>
      </c>
      <c r="G163" s="32">
        <v>244113.45</v>
      </c>
    </row>
    <row r="164" spans="1:7" s="8" customFormat="1" ht="126" customHeight="1" x14ac:dyDescent="0.35">
      <c r="A164" s="9"/>
      <c r="B164" s="25" t="s">
        <v>272</v>
      </c>
      <c r="C164" s="2">
        <v>2020</v>
      </c>
      <c r="D164" s="81"/>
      <c r="E164" s="78"/>
      <c r="F164" s="23">
        <v>1498622</v>
      </c>
      <c r="G164" s="23">
        <v>1467621.27</v>
      </c>
    </row>
    <row r="165" spans="1:7" s="8" customFormat="1" ht="67.5" customHeight="1" x14ac:dyDescent="0.35">
      <c r="A165" s="9"/>
      <c r="B165" s="19" t="s">
        <v>202</v>
      </c>
      <c r="C165" s="79"/>
      <c r="D165" s="81"/>
      <c r="E165" s="78"/>
      <c r="F165" s="32">
        <v>1486400</v>
      </c>
      <c r="G165" s="32">
        <v>1455400.22</v>
      </c>
    </row>
    <row r="166" spans="1:7" s="8" customFormat="1" ht="90.75" customHeight="1" x14ac:dyDescent="0.35">
      <c r="A166" s="9"/>
      <c r="B166" s="25" t="s">
        <v>273</v>
      </c>
      <c r="C166" s="2">
        <v>2020</v>
      </c>
      <c r="D166" s="81"/>
      <c r="E166" s="78"/>
      <c r="F166" s="23">
        <v>1404565</v>
      </c>
      <c r="G166" s="23">
        <v>1404564.05</v>
      </c>
    </row>
    <row r="167" spans="1:7" s="8" customFormat="1" ht="67.5" customHeight="1" x14ac:dyDescent="0.35">
      <c r="A167" s="9"/>
      <c r="B167" s="19" t="s">
        <v>202</v>
      </c>
      <c r="C167" s="79"/>
      <c r="D167" s="81"/>
      <c r="E167" s="78"/>
      <c r="F167" s="32">
        <v>1392343</v>
      </c>
      <c r="G167" s="32">
        <v>1392343</v>
      </c>
    </row>
    <row r="168" spans="1:7" s="8" customFormat="1" ht="96.75" customHeight="1" x14ac:dyDescent="0.35">
      <c r="A168" s="9"/>
      <c r="B168" s="25" t="s">
        <v>274</v>
      </c>
      <c r="C168" s="2">
        <v>2020</v>
      </c>
      <c r="D168" s="81"/>
      <c r="E168" s="78"/>
      <c r="F168" s="23">
        <v>1230186</v>
      </c>
      <c r="G168" s="23">
        <v>1230185.05</v>
      </c>
    </row>
    <row r="169" spans="1:7" s="8" customFormat="1" ht="67.5" customHeight="1" x14ac:dyDescent="0.35">
      <c r="A169" s="9"/>
      <c r="B169" s="19" t="s">
        <v>202</v>
      </c>
      <c r="C169" s="79"/>
      <c r="D169" s="81"/>
      <c r="E169" s="78"/>
      <c r="F169" s="32">
        <v>1217964</v>
      </c>
      <c r="G169" s="32">
        <v>1217964</v>
      </c>
    </row>
    <row r="170" spans="1:7" s="8" customFormat="1" ht="119.25" customHeight="1" x14ac:dyDescent="0.35">
      <c r="A170" s="9"/>
      <c r="B170" s="25" t="s">
        <v>341</v>
      </c>
      <c r="C170" s="2">
        <v>2020</v>
      </c>
      <c r="D170" s="81"/>
      <c r="E170" s="78"/>
      <c r="F170" s="23">
        <v>974944</v>
      </c>
      <c r="G170" s="23">
        <v>823092.32</v>
      </c>
    </row>
    <row r="171" spans="1:7" s="8" customFormat="1" ht="57.75" customHeight="1" x14ac:dyDescent="0.35">
      <c r="A171" s="9"/>
      <c r="B171" s="19" t="s">
        <v>202</v>
      </c>
      <c r="C171" s="79"/>
      <c r="D171" s="81"/>
      <c r="E171" s="78"/>
      <c r="F171" s="32">
        <v>874944</v>
      </c>
      <c r="G171" s="32">
        <v>723160.25</v>
      </c>
    </row>
    <row r="172" spans="1:7" s="8" customFormat="1" ht="119.25" customHeight="1" x14ac:dyDescent="0.35">
      <c r="A172" s="9"/>
      <c r="B172" s="25" t="s">
        <v>277</v>
      </c>
      <c r="C172" s="2">
        <v>2020</v>
      </c>
      <c r="D172" s="22">
        <v>1418153</v>
      </c>
      <c r="E172" s="78"/>
      <c r="F172" s="23">
        <v>1395890</v>
      </c>
      <c r="G172" s="23">
        <v>1383349.49</v>
      </c>
    </row>
    <row r="173" spans="1:7" s="8" customFormat="1" ht="66" customHeight="1" x14ac:dyDescent="0.35">
      <c r="A173" s="9"/>
      <c r="B173" s="19" t="s">
        <v>202</v>
      </c>
      <c r="C173" s="79"/>
      <c r="D173" s="81"/>
      <c r="E173" s="78"/>
      <c r="F173" s="32">
        <v>480890</v>
      </c>
      <c r="G173" s="32">
        <v>480890</v>
      </c>
    </row>
    <row r="174" spans="1:7" s="8" customFormat="1" ht="80.25" customHeight="1" x14ac:dyDescent="0.35">
      <c r="A174" s="9"/>
      <c r="B174" s="25" t="s">
        <v>278</v>
      </c>
      <c r="C174" s="2">
        <v>2020</v>
      </c>
      <c r="D174" s="22">
        <v>1940540</v>
      </c>
      <c r="E174" s="78"/>
      <c r="F174" s="23">
        <v>1417659</v>
      </c>
      <c r="G174" s="23">
        <v>1416114.8</v>
      </c>
    </row>
    <row r="175" spans="1:7" s="8" customFormat="1" ht="67.5" customHeight="1" x14ac:dyDescent="0.35">
      <c r="A175" s="9"/>
      <c r="B175" s="19" t="s">
        <v>202</v>
      </c>
      <c r="C175" s="79"/>
      <c r="D175" s="81"/>
      <c r="E175" s="78"/>
      <c r="F175" s="32">
        <v>1217659</v>
      </c>
      <c r="G175" s="32">
        <v>1217659</v>
      </c>
    </row>
    <row r="176" spans="1:7" s="8" customFormat="1" ht="84.75" customHeight="1" x14ac:dyDescent="0.35">
      <c r="A176" s="9"/>
      <c r="B176" s="25" t="s">
        <v>275</v>
      </c>
      <c r="C176" s="2">
        <v>2020</v>
      </c>
      <c r="D176" s="81"/>
      <c r="E176" s="78"/>
      <c r="F176" s="23">
        <v>587513</v>
      </c>
      <c r="G176" s="23">
        <v>587500.97</v>
      </c>
    </row>
    <row r="177" spans="1:7" s="8" customFormat="1" ht="67.5" customHeight="1" x14ac:dyDescent="0.35">
      <c r="A177" s="9"/>
      <c r="B177" s="19" t="s">
        <v>202</v>
      </c>
      <c r="C177" s="79"/>
      <c r="D177" s="81"/>
      <c r="E177" s="78"/>
      <c r="F177" s="32">
        <v>576417</v>
      </c>
      <c r="G177" s="32">
        <v>576405.47</v>
      </c>
    </row>
    <row r="178" spans="1:7" s="8" customFormat="1" ht="43.5" customHeight="1" x14ac:dyDescent="0.35">
      <c r="A178" s="9" t="s">
        <v>4</v>
      </c>
      <c r="B178" s="9"/>
      <c r="C178" s="79"/>
      <c r="D178" s="81"/>
      <c r="E178" s="78"/>
      <c r="F178" s="81">
        <f>F179+F180</f>
        <v>3174749.2</v>
      </c>
      <c r="G178" s="81">
        <f>G179+G180</f>
        <v>3142450.13</v>
      </c>
    </row>
    <row r="179" spans="1:7" s="8" customFormat="1" ht="51" customHeight="1" x14ac:dyDescent="0.35">
      <c r="A179" s="15"/>
      <c r="B179" s="15" t="s">
        <v>82</v>
      </c>
      <c r="C179" s="79"/>
      <c r="D179" s="81"/>
      <c r="E179" s="78"/>
      <c r="F179" s="17">
        <v>214699.2</v>
      </c>
      <c r="G179" s="17">
        <v>205626.1</v>
      </c>
    </row>
    <row r="180" spans="1:7" s="8" customFormat="1" ht="51" customHeight="1" x14ac:dyDescent="0.35">
      <c r="A180" s="9"/>
      <c r="B180" s="15" t="s">
        <v>81</v>
      </c>
      <c r="C180" s="79"/>
      <c r="D180" s="81"/>
      <c r="E180" s="78"/>
      <c r="F180" s="17">
        <f>SUM(F181:F185)</f>
        <v>2960050</v>
      </c>
      <c r="G180" s="17">
        <f>SUM(G181:G185)</f>
        <v>2936824.03</v>
      </c>
    </row>
    <row r="181" spans="1:7" s="3" customFormat="1" ht="64.5" customHeight="1" x14ac:dyDescent="0.35">
      <c r="A181" s="25"/>
      <c r="B181" s="34" t="s">
        <v>148</v>
      </c>
      <c r="C181" s="2">
        <v>2020</v>
      </c>
      <c r="D181" s="23"/>
      <c r="E181" s="33"/>
      <c r="F181" s="23">
        <v>1221200</v>
      </c>
      <c r="G181" s="23">
        <v>1209559</v>
      </c>
    </row>
    <row r="182" spans="1:7" s="3" customFormat="1" ht="66" customHeight="1" x14ac:dyDescent="0.35">
      <c r="A182" s="25"/>
      <c r="B182" s="34" t="s">
        <v>216</v>
      </c>
      <c r="C182" s="2">
        <v>2020</v>
      </c>
      <c r="D182" s="23"/>
      <c r="E182" s="33"/>
      <c r="F182" s="23">
        <v>110050</v>
      </c>
      <c r="G182" s="23">
        <v>102781.25</v>
      </c>
    </row>
    <row r="183" spans="1:7" s="3" customFormat="1" ht="79.5" customHeight="1" x14ac:dyDescent="0.35">
      <c r="A183" s="25"/>
      <c r="B183" s="25" t="s">
        <v>103</v>
      </c>
      <c r="C183" s="2">
        <v>2020</v>
      </c>
      <c r="D183" s="23"/>
      <c r="E183" s="33"/>
      <c r="F183" s="23">
        <v>800000</v>
      </c>
      <c r="G183" s="23">
        <v>798929.21</v>
      </c>
    </row>
    <row r="184" spans="1:7" s="3" customFormat="1" ht="87" customHeight="1" x14ac:dyDescent="0.35">
      <c r="A184" s="25"/>
      <c r="B184" s="25" t="s">
        <v>176</v>
      </c>
      <c r="C184" s="2">
        <v>2020</v>
      </c>
      <c r="D184" s="23"/>
      <c r="E184" s="33"/>
      <c r="F184" s="23">
        <v>769000</v>
      </c>
      <c r="G184" s="23">
        <v>768140.57</v>
      </c>
    </row>
    <row r="185" spans="1:7" s="3" customFormat="1" ht="87" customHeight="1" x14ac:dyDescent="0.35">
      <c r="A185" s="25"/>
      <c r="B185" s="25" t="s">
        <v>308</v>
      </c>
      <c r="C185" s="2">
        <v>2020</v>
      </c>
      <c r="D185" s="23"/>
      <c r="E185" s="33"/>
      <c r="F185" s="23">
        <v>59800</v>
      </c>
      <c r="G185" s="23">
        <v>57414</v>
      </c>
    </row>
    <row r="186" spans="1:7" s="3" customFormat="1" ht="87" customHeight="1" x14ac:dyDescent="0.35">
      <c r="A186" s="9" t="s">
        <v>76</v>
      </c>
      <c r="B186" s="15" t="s">
        <v>85</v>
      </c>
      <c r="C186" s="2"/>
      <c r="D186" s="23"/>
      <c r="E186" s="33"/>
      <c r="F186" s="81">
        <v>332241</v>
      </c>
      <c r="G186" s="81">
        <v>250280.88</v>
      </c>
    </row>
    <row r="187" spans="1:7" s="13" customFormat="1" ht="61.5" customHeight="1" x14ac:dyDescent="0.35">
      <c r="A187" s="72" t="s">
        <v>227</v>
      </c>
      <c r="B187" s="28"/>
      <c r="C187" s="11"/>
      <c r="D187" s="29"/>
      <c r="E187" s="61"/>
      <c r="F187" s="12">
        <f>F190+F191+F192+F193+F194+F195+F198+F196+F200</f>
        <v>123229436</v>
      </c>
      <c r="G187" s="12">
        <f>G190+G191+G192+G193+G194+G195+G198+G196+G200</f>
        <v>115084615.56</v>
      </c>
    </row>
    <row r="188" spans="1:7" s="13" customFormat="1" ht="84" customHeight="1" x14ac:dyDescent="0.35">
      <c r="A188" s="15" t="s">
        <v>202</v>
      </c>
      <c r="B188" s="28"/>
      <c r="C188" s="11"/>
      <c r="D188" s="29"/>
      <c r="E188" s="61"/>
      <c r="F188" s="82">
        <f>F197</f>
        <v>4763800</v>
      </c>
      <c r="G188" s="82">
        <f>G197</f>
        <v>4763800</v>
      </c>
    </row>
    <row r="189" spans="1:7" s="8" customFormat="1" ht="36" customHeight="1" x14ac:dyDescent="0.35">
      <c r="A189" s="15" t="s">
        <v>208</v>
      </c>
      <c r="B189" s="15"/>
      <c r="C189" s="79"/>
      <c r="D189" s="81"/>
      <c r="E189" s="78"/>
      <c r="F189" s="17">
        <f>F199</f>
        <v>14714700</v>
      </c>
      <c r="G189" s="17">
        <f>G199</f>
        <v>10052629.880000001</v>
      </c>
    </row>
    <row r="190" spans="1:7" s="3" customFormat="1" ht="64.5" customHeight="1" x14ac:dyDescent="0.35">
      <c r="A190" s="9" t="s">
        <v>61</v>
      </c>
      <c r="B190" s="15" t="s">
        <v>83</v>
      </c>
      <c r="C190" s="2"/>
      <c r="D190" s="23"/>
      <c r="E190" s="33"/>
      <c r="F190" s="81">
        <v>39711444</v>
      </c>
      <c r="G190" s="81">
        <v>39298305.75</v>
      </c>
    </row>
    <row r="191" spans="1:7" s="3" customFormat="1" ht="54" customHeight="1" x14ac:dyDescent="0.35">
      <c r="A191" s="9" t="s">
        <v>62</v>
      </c>
      <c r="B191" s="15" t="s">
        <v>83</v>
      </c>
      <c r="C191" s="2"/>
      <c r="D191" s="23"/>
      <c r="E191" s="33"/>
      <c r="F191" s="81">
        <v>6830000</v>
      </c>
      <c r="G191" s="81">
        <v>6709987.2999999998</v>
      </c>
    </row>
    <row r="192" spans="1:7" s="3" customFormat="1" ht="60" customHeight="1" x14ac:dyDescent="0.35">
      <c r="A192" s="9" t="s">
        <v>63</v>
      </c>
      <c r="B192" s="15" t="s">
        <v>83</v>
      </c>
      <c r="C192" s="2"/>
      <c r="D192" s="23"/>
      <c r="E192" s="33"/>
      <c r="F192" s="81">
        <v>690000</v>
      </c>
      <c r="G192" s="81">
        <v>396600</v>
      </c>
    </row>
    <row r="193" spans="1:7" s="3" customFormat="1" ht="60" customHeight="1" x14ac:dyDescent="0.35">
      <c r="A193" s="9" t="s">
        <v>186</v>
      </c>
      <c r="B193" s="15" t="s">
        <v>83</v>
      </c>
      <c r="C193" s="2"/>
      <c r="D193" s="23"/>
      <c r="E193" s="33"/>
      <c r="F193" s="81">
        <v>19723300</v>
      </c>
      <c r="G193" s="81">
        <v>19396638</v>
      </c>
    </row>
    <row r="194" spans="1:7" s="3" customFormat="1" ht="60" customHeight="1" x14ac:dyDescent="0.35">
      <c r="A194" s="1" t="s">
        <v>2</v>
      </c>
      <c r="B194" s="15" t="s">
        <v>83</v>
      </c>
      <c r="C194" s="2"/>
      <c r="D194" s="23"/>
      <c r="E194" s="33"/>
      <c r="F194" s="81">
        <v>27333631</v>
      </c>
      <c r="G194" s="81">
        <v>26029381.739999998</v>
      </c>
    </row>
    <row r="195" spans="1:7" s="3" customFormat="1" ht="82.5" customHeight="1" x14ac:dyDescent="0.35">
      <c r="A195" s="9" t="s">
        <v>177</v>
      </c>
      <c r="B195" s="25" t="s">
        <v>178</v>
      </c>
      <c r="C195" s="2" t="s">
        <v>32</v>
      </c>
      <c r="D195" s="22">
        <v>9862532</v>
      </c>
      <c r="E195" s="33">
        <v>3.2</v>
      </c>
      <c r="F195" s="81">
        <v>2594000</v>
      </c>
      <c r="G195" s="81">
        <v>2439341.29</v>
      </c>
    </row>
    <row r="196" spans="1:7" s="3" customFormat="1" ht="86.25" customHeight="1" x14ac:dyDescent="0.35">
      <c r="A196" s="9" t="s">
        <v>214</v>
      </c>
      <c r="B196" s="15" t="s">
        <v>83</v>
      </c>
      <c r="C196" s="2"/>
      <c r="D196" s="22"/>
      <c r="E196" s="33"/>
      <c r="F196" s="81">
        <v>4763800</v>
      </c>
      <c r="G196" s="81">
        <v>4763800</v>
      </c>
    </row>
    <row r="197" spans="1:7" s="3" customFormat="1" ht="75.75" customHeight="1" x14ac:dyDescent="0.35">
      <c r="A197" s="19" t="s">
        <v>202</v>
      </c>
      <c r="B197" s="25"/>
      <c r="C197" s="2"/>
      <c r="D197" s="22"/>
      <c r="E197" s="33"/>
      <c r="F197" s="32">
        <v>4763800</v>
      </c>
      <c r="G197" s="32">
        <v>4763800</v>
      </c>
    </row>
    <row r="198" spans="1:7" s="3" customFormat="1" ht="51" customHeight="1" x14ac:dyDescent="0.35">
      <c r="A198" s="9" t="s">
        <v>4</v>
      </c>
      <c r="B198" s="15" t="s">
        <v>207</v>
      </c>
      <c r="C198" s="2"/>
      <c r="D198" s="23"/>
      <c r="E198" s="33"/>
      <c r="F198" s="81">
        <v>20783561</v>
      </c>
      <c r="G198" s="81">
        <v>16050561.48</v>
      </c>
    </row>
    <row r="199" spans="1:7" s="3" customFormat="1" ht="34.5" customHeight="1" x14ac:dyDescent="0.35">
      <c r="A199" s="9"/>
      <c r="B199" s="15" t="s">
        <v>208</v>
      </c>
      <c r="C199" s="2"/>
      <c r="D199" s="23"/>
      <c r="E199" s="33"/>
      <c r="F199" s="17">
        <v>14714700</v>
      </c>
      <c r="G199" s="17">
        <v>10052629.880000001</v>
      </c>
    </row>
    <row r="200" spans="1:7" s="3" customFormat="1" ht="54" customHeight="1" x14ac:dyDescent="0.35">
      <c r="A200" s="9" t="s">
        <v>76</v>
      </c>
      <c r="B200" s="15" t="s">
        <v>85</v>
      </c>
      <c r="C200" s="2"/>
      <c r="D200" s="23"/>
      <c r="E200" s="33"/>
      <c r="F200" s="81">
        <v>799700</v>
      </c>
      <c r="G200" s="81"/>
    </row>
    <row r="201" spans="1:7" s="13" customFormat="1" ht="57.75" customHeight="1" x14ac:dyDescent="0.35">
      <c r="A201" s="59" t="s">
        <v>321</v>
      </c>
      <c r="B201" s="28"/>
      <c r="C201" s="11"/>
      <c r="D201" s="29"/>
      <c r="E201" s="61"/>
      <c r="F201" s="12">
        <f>F204+F209+F210+F211+F205+F207</f>
        <v>4894563.0299999993</v>
      </c>
      <c r="G201" s="12">
        <f>G204+G209+G210+G211+G205+G207</f>
        <v>4836944.43</v>
      </c>
    </row>
    <row r="202" spans="1:7" s="3" customFormat="1" ht="341.25" customHeight="1" x14ac:dyDescent="0.35">
      <c r="A202" s="30" t="s">
        <v>322</v>
      </c>
      <c r="B202" s="25"/>
      <c r="C202" s="2"/>
      <c r="D202" s="23"/>
      <c r="E202" s="33"/>
      <c r="F202" s="17">
        <f>F206</f>
        <v>1151941.01</v>
      </c>
      <c r="G202" s="17">
        <f>G206</f>
        <v>1151941.01</v>
      </c>
    </row>
    <row r="203" spans="1:7" s="3" customFormat="1" ht="295.5" customHeight="1" x14ac:dyDescent="0.35">
      <c r="A203" s="30" t="s">
        <v>323</v>
      </c>
      <c r="B203" s="25"/>
      <c r="C203" s="2"/>
      <c r="D203" s="23"/>
      <c r="E203" s="33"/>
      <c r="F203" s="17">
        <f>F208</f>
        <v>2420845.02</v>
      </c>
      <c r="G203" s="17">
        <f>G208</f>
        <v>2420845.02</v>
      </c>
    </row>
    <row r="204" spans="1:7" s="8" customFormat="1" ht="86.25" customHeight="1" x14ac:dyDescent="0.35">
      <c r="A204" s="9" t="s">
        <v>171</v>
      </c>
      <c r="B204" s="15" t="s">
        <v>82</v>
      </c>
      <c r="C204" s="79"/>
      <c r="D204" s="81"/>
      <c r="E204" s="78"/>
      <c r="F204" s="81">
        <v>370200</v>
      </c>
      <c r="G204" s="81">
        <v>365699</v>
      </c>
    </row>
    <row r="205" spans="1:7" s="8" customFormat="1" ht="306.75" customHeight="1" x14ac:dyDescent="0.35">
      <c r="A205" s="9" t="s">
        <v>324</v>
      </c>
      <c r="B205" s="15" t="s">
        <v>327</v>
      </c>
      <c r="C205" s="79"/>
      <c r="D205" s="81"/>
      <c r="E205" s="78"/>
      <c r="F205" s="81">
        <f>F206</f>
        <v>1151941.01</v>
      </c>
      <c r="G205" s="81">
        <f>G206</f>
        <v>1151941.01</v>
      </c>
    </row>
    <row r="206" spans="1:7" s="18" customFormat="1" ht="327" customHeight="1" x14ac:dyDescent="0.35">
      <c r="A206" s="19" t="s">
        <v>322</v>
      </c>
      <c r="B206" s="15"/>
      <c r="C206" s="16"/>
      <c r="D206" s="17"/>
      <c r="E206" s="44"/>
      <c r="F206" s="32">
        <v>1151941.01</v>
      </c>
      <c r="G206" s="32">
        <v>1151941.01</v>
      </c>
    </row>
    <row r="207" spans="1:7" s="8" customFormat="1" ht="297.75" customHeight="1" x14ac:dyDescent="0.35">
      <c r="A207" s="9" t="s">
        <v>336</v>
      </c>
      <c r="B207" s="15" t="s">
        <v>327</v>
      </c>
      <c r="C207" s="79"/>
      <c r="D207" s="81"/>
      <c r="E207" s="78"/>
      <c r="F207" s="81">
        <f>F208</f>
        <v>2420845.02</v>
      </c>
      <c r="G207" s="81">
        <f>G208</f>
        <v>2420845.02</v>
      </c>
    </row>
    <row r="208" spans="1:7" s="24" customFormat="1" ht="285" customHeight="1" x14ac:dyDescent="0.35">
      <c r="A208" s="19" t="s">
        <v>323</v>
      </c>
      <c r="B208" s="19"/>
      <c r="C208" s="35"/>
      <c r="D208" s="32"/>
      <c r="E208" s="46"/>
      <c r="F208" s="32">
        <v>2420845.02</v>
      </c>
      <c r="G208" s="32">
        <v>2420845.02</v>
      </c>
    </row>
    <row r="209" spans="1:7" s="8" customFormat="1" ht="53.25" customHeight="1" x14ac:dyDescent="0.35">
      <c r="A209" s="9" t="s">
        <v>64</v>
      </c>
      <c r="B209" s="15" t="s">
        <v>82</v>
      </c>
      <c r="C209" s="79"/>
      <c r="D209" s="81"/>
      <c r="E209" s="78"/>
      <c r="F209" s="81">
        <v>610997</v>
      </c>
      <c r="G209" s="81">
        <v>608997</v>
      </c>
    </row>
    <row r="210" spans="1:7" s="8" customFormat="1" ht="49.5" customHeight="1" x14ac:dyDescent="0.35">
      <c r="A210" s="9" t="s">
        <v>65</v>
      </c>
      <c r="B210" s="15" t="s">
        <v>84</v>
      </c>
      <c r="C210" s="79"/>
      <c r="D210" s="81"/>
      <c r="E210" s="78"/>
      <c r="F210" s="81">
        <v>40580</v>
      </c>
      <c r="G210" s="81">
        <v>40129.5</v>
      </c>
    </row>
    <row r="211" spans="1:7" s="3" customFormat="1" ht="51" customHeight="1" x14ac:dyDescent="0.35">
      <c r="A211" s="9" t="s">
        <v>293</v>
      </c>
      <c r="B211" s="15" t="s">
        <v>84</v>
      </c>
      <c r="C211" s="2"/>
      <c r="D211" s="22"/>
      <c r="E211" s="33"/>
      <c r="F211" s="81">
        <f>F212+F213</f>
        <v>300000</v>
      </c>
      <c r="G211" s="81">
        <f>G212+G213</f>
        <v>249332.9</v>
      </c>
    </row>
    <row r="212" spans="1:7" s="3" customFormat="1" ht="51.75" customHeight="1" x14ac:dyDescent="0.35">
      <c r="A212" s="25"/>
      <c r="B212" s="25" t="s">
        <v>102</v>
      </c>
      <c r="C212" s="2">
        <v>2020</v>
      </c>
      <c r="D212" s="22">
        <v>196824</v>
      </c>
      <c r="E212" s="33"/>
      <c r="F212" s="23">
        <v>200000</v>
      </c>
      <c r="G212" s="23">
        <v>196823.9</v>
      </c>
    </row>
    <row r="213" spans="1:7" s="3" customFormat="1" ht="96" customHeight="1" x14ac:dyDescent="0.35">
      <c r="A213" s="25"/>
      <c r="B213" s="25" t="s">
        <v>295</v>
      </c>
      <c r="C213" s="2" t="s">
        <v>46</v>
      </c>
      <c r="D213" s="22"/>
      <c r="E213" s="33"/>
      <c r="F213" s="23">
        <v>100000</v>
      </c>
      <c r="G213" s="23">
        <v>52509</v>
      </c>
    </row>
    <row r="214" spans="1:7" s="13" customFormat="1" ht="52.5" customHeight="1" x14ac:dyDescent="0.35">
      <c r="A214" s="59" t="s">
        <v>325</v>
      </c>
      <c r="B214" s="28"/>
      <c r="C214" s="11"/>
      <c r="D214" s="29"/>
      <c r="E214" s="61"/>
      <c r="F214" s="12">
        <f>F216+F217</f>
        <v>3356885</v>
      </c>
      <c r="G214" s="12">
        <f>G216+G217</f>
        <v>3356884</v>
      </c>
    </row>
    <row r="215" spans="1:7" s="24" customFormat="1" ht="154.5" customHeight="1" x14ac:dyDescent="0.35">
      <c r="A215" s="30" t="s">
        <v>333</v>
      </c>
      <c r="B215" s="19"/>
      <c r="C215" s="35"/>
      <c r="D215" s="32"/>
      <c r="E215" s="46"/>
      <c r="F215" s="17">
        <f>F218</f>
        <v>2652000</v>
      </c>
      <c r="G215" s="17">
        <f>G218</f>
        <v>2652000</v>
      </c>
    </row>
    <row r="216" spans="1:7" s="8" customFormat="1" ht="126" customHeight="1" x14ac:dyDescent="0.35">
      <c r="A216" s="9" t="s">
        <v>66</v>
      </c>
      <c r="B216" s="15" t="s">
        <v>82</v>
      </c>
      <c r="C216" s="79"/>
      <c r="D216" s="81"/>
      <c r="E216" s="78"/>
      <c r="F216" s="81">
        <v>20000</v>
      </c>
      <c r="G216" s="81">
        <v>19999</v>
      </c>
    </row>
    <row r="217" spans="1:7" s="8" customFormat="1" ht="157.5" customHeight="1" x14ac:dyDescent="0.35">
      <c r="A217" s="9" t="s">
        <v>326</v>
      </c>
      <c r="B217" s="15" t="s">
        <v>315</v>
      </c>
      <c r="C217" s="79"/>
      <c r="D217" s="81"/>
      <c r="E217" s="78"/>
      <c r="F217" s="81">
        <v>3336885</v>
      </c>
      <c r="G217" s="81">
        <v>3336885</v>
      </c>
    </row>
    <row r="218" spans="1:7" s="24" customFormat="1" ht="157.5" customHeight="1" x14ac:dyDescent="0.35">
      <c r="A218" s="19" t="s">
        <v>333</v>
      </c>
      <c r="B218" s="19"/>
      <c r="C218" s="35"/>
      <c r="D218" s="32"/>
      <c r="E218" s="46"/>
      <c r="F218" s="32">
        <v>2652000</v>
      </c>
      <c r="G218" s="32">
        <v>2652000</v>
      </c>
    </row>
    <row r="219" spans="1:7" s="13" customFormat="1" ht="50.25" customHeight="1" x14ac:dyDescent="0.35">
      <c r="A219" s="59" t="s">
        <v>67</v>
      </c>
      <c r="B219" s="28"/>
      <c r="C219" s="11"/>
      <c r="D219" s="29"/>
      <c r="E219" s="61"/>
      <c r="F219" s="12">
        <f>F220+F221+F222+F223</f>
        <v>1217343.49</v>
      </c>
      <c r="G219" s="12">
        <f>G220+G221+G222+G223</f>
        <v>1119840.69</v>
      </c>
    </row>
    <row r="220" spans="1:7" s="8" customFormat="1" ht="48" customHeight="1" x14ac:dyDescent="0.35">
      <c r="A220" s="9" t="s">
        <v>68</v>
      </c>
      <c r="B220" s="15" t="s">
        <v>82</v>
      </c>
      <c r="C220" s="79"/>
      <c r="D220" s="81"/>
      <c r="E220" s="78"/>
      <c r="F220" s="81">
        <v>557000</v>
      </c>
      <c r="G220" s="81">
        <v>509500</v>
      </c>
    </row>
    <row r="221" spans="1:7" s="8" customFormat="1" ht="39" customHeight="1" x14ac:dyDescent="0.35">
      <c r="A221" s="9" t="s">
        <v>69</v>
      </c>
      <c r="B221" s="15" t="s">
        <v>82</v>
      </c>
      <c r="C221" s="79"/>
      <c r="D221" s="81"/>
      <c r="E221" s="78"/>
      <c r="F221" s="81">
        <v>300395</v>
      </c>
      <c r="G221" s="81">
        <v>250393</v>
      </c>
    </row>
    <row r="222" spans="1:7" s="8" customFormat="1" ht="40.5" x14ac:dyDescent="0.35">
      <c r="A222" s="9" t="s">
        <v>172</v>
      </c>
      <c r="B222" s="15" t="s">
        <v>82</v>
      </c>
      <c r="C222" s="79"/>
      <c r="D222" s="81"/>
      <c r="E222" s="78"/>
      <c r="F222" s="81">
        <v>15200</v>
      </c>
      <c r="G222" s="81">
        <v>15200</v>
      </c>
    </row>
    <row r="223" spans="1:7" s="8" customFormat="1" ht="36" customHeight="1" x14ac:dyDescent="0.35">
      <c r="A223" s="26" t="s">
        <v>4</v>
      </c>
      <c r="B223" s="15" t="s">
        <v>81</v>
      </c>
      <c r="C223" s="79"/>
      <c r="D223" s="81"/>
      <c r="E223" s="78"/>
      <c r="F223" s="81">
        <f>F224+F225</f>
        <v>344748.49</v>
      </c>
      <c r="G223" s="81">
        <f>G224+G225</f>
        <v>344747.69</v>
      </c>
    </row>
    <row r="224" spans="1:7" s="3" customFormat="1" ht="55.5" customHeight="1" x14ac:dyDescent="0.35">
      <c r="A224" s="36"/>
      <c r="B224" s="25" t="s">
        <v>188</v>
      </c>
      <c r="C224" s="2">
        <v>2020</v>
      </c>
      <c r="D224" s="22">
        <v>43900</v>
      </c>
      <c r="E224" s="33"/>
      <c r="F224" s="23">
        <v>43827.49</v>
      </c>
      <c r="G224" s="23">
        <v>43827.49</v>
      </c>
    </row>
    <row r="225" spans="1:7" s="3" customFormat="1" ht="60.75" x14ac:dyDescent="0.35">
      <c r="A225" s="36"/>
      <c r="B225" s="25" t="s">
        <v>189</v>
      </c>
      <c r="C225" s="2">
        <v>2020</v>
      </c>
      <c r="D225" s="22">
        <v>300921</v>
      </c>
      <c r="E225" s="33"/>
      <c r="F225" s="23">
        <v>300921</v>
      </c>
      <c r="G225" s="23">
        <v>300920.2</v>
      </c>
    </row>
    <row r="226" spans="1:7" s="13" customFormat="1" ht="66.75" customHeight="1" x14ac:dyDescent="0.35">
      <c r="A226" s="72" t="s">
        <v>228</v>
      </c>
      <c r="B226" s="11"/>
      <c r="C226" s="11"/>
      <c r="D226" s="11"/>
      <c r="E226" s="61"/>
      <c r="F226" s="12">
        <f>F228+F231+F234+F237+F238+F239+F240+F262+F275+F277+F279+F284+F312+F313</f>
        <v>125296113.47000001</v>
      </c>
      <c r="G226" s="12">
        <f>G228+G231+G234+G237+G238+G239+G240+G262+G275+G277+G279+G284+G312+G313</f>
        <v>101441417.29000002</v>
      </c>
    </row>
    <row r="227" spans="1:7" s="18" customFormat="1" ht="78.75" customHeight="1" x14ac:dyDescent="0.35">
      <c r="A227" s="15" t="s">
        <v>202</v>
      </c>
      <c r="B227" s="16"/>
      <c r="C227" s="16"/>
      <c r="D227" s="16"/>
      <c r="E227" s="44"/>
      <c r="F227" s="17">
        <f>F285</f>
        <v>937420.38</v>
      </c>
      <c r="G227" s="17">
        <f>G285</f>
        <v>720574.65</v>
      </c>
    </row>
    <row r="228" spans="1:7" s="8" customFormat="1" ht="50.25" customHeight="1" x14ac:dyDescent="0.35">
      <c r="A228" s="26" t="s">
        <v>70</v>
      </c>
      <c r="B228" s="79"/>
      <c r="C228" s="79"/>
      <c r="D228" s="79"/>
      <c r="E228" s="78"/>
      <c r="F228" s="81">
        <f>F229+F230</f>
        <v>14157715.359999999</v>
      </c>
      <c r="G228" s="81">
        <f>G229+G230</f>
        <v>10289977.129999999</v>
      </c>
    </row>
    <row r="229" spans="1:7" s="8" customFormat="1" ht="33" customHeight="1" x14ac:dyDescent="0.35">
      <c r="A229" s="26"/>
      <c r="B229" s="15" t="s">
        <v>84</v>
      </c>
      <c r="C229" s="79"/>
      <c r="D229" s="79"/>
      <c r="E229" s="78"/>
      <c r="F229" s="17">
        <v>12431102.109999999</v>
      </c>
      <c r="G229" s="17">
        <v>8584679.2599999998</v>
      </c>
    </row>
    <row r="230" spans="1:7" s="8" customFormat="1" ht="54" customHeight="1" x14ac:dyDescent="0.35">
      <c r="A230" s="26"/>
      <c r="B230" s="15" t="s">
        <v>83</v>
      </c>
      <c r="C230" s="79"/>
      <c r="D230" s="79"/>
      <c r="E230" s="78"/>
      <c r="F230" s="17">
        <v>1726613.25</v>
      </c>
      <c r="G230" s="17">
        <v>1705297.87</v>
      </c>
    </row>
    <row r="231" spans="1:7" s="8" customFormat="1" ht="40.5" x14ac:dyDescent="0.35">
      <c r="A231" s="9" t="s">
        <v>71</v>
      </c>
      <c r="B231" s="79"/>
      <c r="C231" s="79"/>
      <c r="D231" s="79"/>
      <c r="E231" s="78"/>
      <c r="F231" s="81">
        <f>F232+F233</f>
        <v>3452635.62</v>
      </c>
      <c r="G231" s="81">
        <f>G232+G233</f>
        <v>3437820.1</v>
      </c>
    </row>
    <row r="232" spans="1:7" s="8" customFormat="1" ht="34.5" customHeight="1" x14ac:dyDescent="0.35">
      <c r="A232" s="26"/>
      <c r="B232" s="15" t="s">
        <v>81</v>
      </c>
      <c r="C232" s="79"/>
      <c r="D232" s="79"/>
      <c r="E232" s="78"/>
      <c r="F232" s="17">
        <v>1752635.62</v>
      </c>
      <c r="G232" s="17">
        <v>1746320.1</v>
      </c>
    </row>
    <row r="233" spans="1:7" s="8" customFormat="1" ht="46.5" customHeight="1" x14ac:dyDescent="0.35">
      <c r="A233" s="26"/>
      <c r="B233" s="15" t="s">
        <v>83</v>
      </c>
      <c r="C233" s="79"/>
      <c r="D233" s="79"/>
      <c r="E233" s="78"/>
      <c r="F233" s="17">
        <v>1700000</v>
      </c>
      <c r="G233" s="17">
        <v>1691500</v>
      </c>
    </row>
    <row r="234" spans="1:7" s="8" customFormat="1" ht="55.5" customHeight="1" x14ac:dyDescent="0.35">
      <c r="A234" s="9" t="s">
        <v>72</v>
      </c>
      <c r="B234" s="79"/>
      <c r="C234" s="79"/>
      <c r="D234" s="79"/>
      <c r="E234" s="78"/>
      <c r="F234" s="81">
        <f>F235+F236</f>
        <v>15138290.530000001</v>
      </c>
      <c r="G234" s="81">
        <f>G235+G236</f>
        <v>12322322.489999998</v>
      </c>
    </row>
    <row r="235" spans="1:7" s="8" customFormat="1" ht="36" customHeight="1" x14ac:dyDescent="0.35">
      <c r="A235" s="26"/>
      <c r="B235" s="15" t="s">
        <v>84</v>
      </c>
      <c r="C235" s="79"/>
      <c r="D235" s="79"/>
      <c r="E235" s="78"/>
      <c r="F235" s="17">
        <v>13763009.529999999</v>
      </c>
      <c r="G235" s="17">
        <v>10948277.859999999</v>
      </c>
    </row>
    <row r="236" spans="1:7" s="8" customFormat="1" ht="45" customHeight="1" x14ac:dyDescent="0.35">
      <c r="A236" s="26"/>
      <c r="B236" s="15" t="s">
        <v>83</v>
      </c>
      <c r="C236" s="79"/>
      <c r="D236" s="79"/>
      <c r="E236" s="78"/>
      <c r="F236" s="17">
        <v>1375281.0000000009</v>
      </c>
      <c r="G236" s="17">
        <v>1374044.63</v>
      </c>
    </row>
    <row r="237" spans="1:7" s="8" customFormat="1" ht="98.25" customHeight="1" x14ac:dyDescent="0.35">
      <c r="A237" s="9" t="s">
        <v>190</v>
      </c>
      <c r="B237" s="15" t="s">
        <v>83</v>
      </c>
      <c r="C237" s="37"/>
      <c r="D237" s="37"/>
      <c r="E237" s="70"/>
      <c r="F237" s="81">
        <v>2000000</v>
      </c>
      <c r="G237" s="81">
        <v>1961571.02</v>
      </c>
    </row>
    <row r="238" spans="1:7" s="8" customFormat="1" ht="30" customHeight="1" x14ac:dyDescent="0.35">
      <c r="A238" s="9" t="s">
        <v>73</v>
      </c>
      <c r="B238" s="15" t="s">
        <v>81</v>
      </c>
      <c r="C238" s="37"/>
      <c r="D238" s="37"/>
      <c r="E238" s="70"/>
      <c r="F238" s="81">
        <v>53529549.950000003</v>
      </c>
      <c r="G238" s="81">
        <v>47417393.520000003</v>
      </c>
    </row>
    <row r="239" spans="1:7" s="8" customFormat="1" ht="44.25" customHeight="1" x14ac:dyDescent="0.35">
      <c r="A239" s="9" t="s">
        <v>74</v>
      </c>
      <c r="B239" s="15" t="s">
        <v>81</v>
      </c>
      <c r="C239" s="79"/>
      <c r="D239" s="79"/>
      <c r="E239" s="78"/>
      <c r="F239" s="81">
        <v>708.79</v>
      </c>
      <c r="G239" s="81"/>
    </row>
    <row r="240" spans="1:7" s="3" customFormat="1" ht="51" customHeight="1" x14ac:dyDescent="0.35">
      <c r="A240" s="9" t="s">
        <v>0</v>
      </c>
      <c r="B240" s="2"/>
      <c r="C240" s="2"/>
      <c r="D240" s="2"/>
      <c r="E240" s="33"/>
      <c r="F240" s="81">
        <f>F241+F250+F255</f>
        <v>13156716.76</v>
      </c>
      <c r="G240" s="81">
        <f>G241+G250+G255</f>
        <v>10541806.449999999</v>
      </c>
    </row>
    <row r="241" spans="1:7" s="24" customFormat="1" ht="28.5" customHeight="1" x14ac:dyDescent="0.35">
      <c r="A241" s="35"/>
      <c r="B241" s="15" t="s">
        <v>13</v>
      </c>
      <c r="C241" s="35"/>
      <c r="D241" s="35"/>
      <c r="E241" s="46"/>
      <c r="F241" s="17">
        <f>SUM(F242:F249)</f>
        <v>2478815.7599999998</v>
      </c>
      <c r="G241" s="17">
        <f>SUM(G242:G249)</f>
        <v>2148476.1800000002</v>
      </c>
    </row>
    <row r="242" spans="1:7" s="3" customFormat="1" ht="69" customHeight="1" x14ac:dyDescent="0.35">
      <c r="A242" s="2"/>
      <c r="B242" s="25" t="s">
        <v>236</v>
      </c>
      <c r="C242" s="2">
        <v>2020</v>
      </c>
      <c r="D242" s="22">
        <v>277373</v>
      </c>
      <c r="E242" s="33"/>
      <c r="F242" s="23">
        <v>263400</v>
      </c>
      <c r="G242" s="23">
        <v>17199.669999999998</v>
      </c>
    </row>
    <row r="243" spans="1:7" s="3" customFormat="1" ht="40.5" customHeight="1" x14ac:dyDescent="0.35">
      <c r="A243" s="26"/>
      <c r="B243" s="25" t="s">
        <v>51</v>
      </c>
      <c r="C243" s="2" t="s">
        <v>32</v>
      </c>
      <c r="D243" s="22"/>
      <c r="E243" s="33"/>
      <c r="F243" s="23">
        <v>815088.75</v>
      </c>
      <c r="G243" s="23">
        <v>815088.75</v>
      </c>
    </row>
    <row r="244" spans="1:7" s="3" customFormat="1" ht="90.75" customHeight="1" x14ac:dyDescent="0.35">
      <c r="A244" s="26"/>
      <c r="B244" s="25" t="s">
        <v>237</v>
      </c>
      <c r="C244" s="2" t="s">
        <v>33</v>
      </c>
      <c r="D244" s="22">
        <v>26890141</v>
      </c>
      <c r="E244" s="33"/>
      <c r="F244" s="23">
        <v>439327.01</v>
      </c>
      <c r="G244" s="23">
        <v>439327.01</v>
      </c>
    </row>
    <row r="245" spans="1:7" s="3" customFormat="1" ht="66" customHeight="1" x14ac:dyDescent="0.35">
      <c r="A245" s="26"/>
      <c r="B245" s="25" t="s">
        <v>238</v>
      </c>
      <c r="C245" s="2" t="s">
        <v>33</v>
      </c>
      <c r="D245" s="22">
        <v>37245360</v>
      </c>
      <c r="E245" s="33"/>
      <c r="F245" s="23">
        <v>340000</v>
      </c>
      <c r="G245" s="23">
        <v>332715.78999999998</v>
      </c>
    </row>
    <row r="246" spans="1:7" s="3" customFormat="1" ht="69.75" customHeight="1" x14ac:dyDescent="0.35">
      <c r="A246" s="2"/>
      <c r="B246" s="25" t="s">
        <v>239</v>
      </c>
      <c r="C246" s="2" t="s">
        <v>33</v>
      </c>
      <c r="D246" s="22">
        <v>6004287</v>
      </c>
      <c r="E246" s="33"/>
      <c r="F246" s="23">
        <v>220000</v>
      </c>
      <c r="G246" s="23">
        <v>217832.2</v>
      </c>
    </row>
    <row r="247" spans="1:7" s="3" customFormat="1" ht="68.25" customHeight="1" x14ac:dyDescent="0.35">
      <c r="A247" s="2"/>
      <c r="B247" s="25" t="s">
        <v>329</v>
      </c>
      <c r="C247" s="2">
        <v>2020</v>
      </c>
      <c r="D247" s="22"/>
      <c r="E247" s="33"/>
      <c r="F247" s="23">
        <v>135000</v>
      </c>
      <c r="G247" s="23">
        <v>92165.82</v>
      </c>
    </row>
    <row r="248" spans="1:7" s="3" customFormat="1" ht="88.5" customHeight="1" x14ac:dyDescent="0.35">
      <c r="A248" s="2"/>
      <c r="B248" s="25" t="s">
        <v>151</v>
      </c>
      <c r="C248" s="2">
        <v>2020</v>
      </c>
      <c r="D248" s="22">
        <v>2887898</v>
      </c>
      <c r="E248" s="33"/>
      <c r="F248" s="23">
        <v>250000</v>
      </c>
      <c r="G248" s="23">
        <v>218703.94</v>
      </c>
    </row>
    <row r="249" spans="1:7" s="3" customFormat="1" ht="73.5" customHeight="1" x14ac:dyDescent="0.35">
      <c r="A249" s="2"/>
      <c r="B249" s="25" t="s">
        <v>305</v>
      </c>
      <c r="C249" s="2">
        <v>2020</v>
      </c>
      <c r="D249" s="22">
        <v>477295</v>
      </c>
      <c r="E249" s="33"/>
      <c r="F249" s="23">
        <v>16000</v>
      </c>
      <c r="G249" s="23">
        <v>15443</v>
      </c>
    </row>
    <row r="250" spans="1:7" s="24" customFormat="1" ht="37.5" customHeight="1" x14ac:dyDescent="0.35">
      <c r="A250" s="35"/>
      <c r="B250" s="15" t="s">
        <v>15</v>
      </c>
      <c r="C250" s="35"/>
      <c r="D250" s="35"/>
      <c r="E250" s="46"/>
      <c r="F250" s="17">
        <f>SUM(F251:F254)</f>
        <v>688019</v>
      </c>
      <c r="G250" s="17">
        <f>SUM(G251:G254)</f>
        <v>590217.13</v>
      </c>
    </row>
    <row r="251" spans="1:7" s="3" customFormat="1" ht="45.75" customHeight="1" x14ac:dyDescent="0.35">
      <c r="A251" s="2"/>
      <c r="B251" s="25" t="s">
        <v>240</v>
      </c>
      <c r="C251" s="2">
        <v>2020</v>
      </c>
      <c r="D251" s="22">
        <v>235854</v>
      </c>
      <c r="E251" s="33"/>
      <c r="F251" s="23">
        <v>229701</v>
      </c>
      <c r="G251" s="23">
        <v>186344.6</v>
      </c>
    </row>
    <row r="252" spans="1:7" s="3" customFormat="1" ht="77.25" customHeight="1" x14ac:dyDescent="0.35">
      <c r="A252" s="2"/>
      <c r="B252" s="25" t="s">
        <v>314</v>
      </c>
      <c r="C252" s="2">
        <v>2020</v>
      </c>
      <c r="D252" s="22"/>
      <c r="E252" s="33"/>
      <c r="F252" s="23">
        <v>49900</v>
      </c>
      <c r="G252" s="23">
        <v>46688.22</v>
      </c>
    </row>
    <row r="253" spans="1:7" s="3" customFormat="1" ht="45.75" customHeight="1" x14ac:dyDescent="0.35">
      <c r="A253" s="2"/>
      <c r="B253" s="25" t="s">
        <v>187</v>
      </c>
      <c r="C253" s="2">
        <v>2020</v>
      </c>
      <c r="D253" s="22">
        <v>195399</v>
      </c>
      <c r="E253" s="33"/>
      <c r="F253" s="23">
        <v>195399</v>
      </c>
      <c r="G253" s="23">
        <v>183988.8</v>
      </c>
    </row>
    <row r="254" spans="1:7" s="3" customFormat="1" ht="80.25" customHeight="1" x14ac:dyDescent="0.35">
      <c r="A254" s="2"/>
      <c r="B254" s="25" t="s">
        <v>306</v>
      </c>
      <c r="C254" s="2">
        <v>2020</v>
      </c>
      <c r="D254" s="22">
        <v>213019</v>
      </c>
      <c r="E254" s="33"/>
      <c r="F254" s="23">
        <v>213019</v>
      </c>
      <c r="G254" s="23">
        <v>173195.51</v>
      </c>
    </row>
    <row r="255" spans="1:7" s="24" customFormat="1" ht="32.25" customHeight="1" x14ac:dyDescent="0.35">
      <c r="A255" s="35"/>
      <c r="B255" s="15" t="s">
        <v>16</v>
      </c>
      <c r="C255" s="35"/>
      <c r="D255" s="35"/>
      <c r="E255" s="46"/>
      <c r="F255" s="17">
        <f>SUM(F256:F261)</f>
        <v>9989882</v>
      </c>
      <c r="G255" s="17">
        <f>SUM(G256:G261)</f>
        <v>7803113.1399999997</v>
      </c>
    </row>
    <row r="256" spans="1:7" s="3" customFormat="1" ht="45.75" customHeight="1" x14ac:dyDescent="0.35">
      <c r="A256" s="26"/>
      <c r="B256" s="25" t="s">
        <v>44</v>
      </c>
      <c r="C256" s="2" t="s">
        <v>32</v>
      </c>
      <c r="D256" s="22">
        <v>2908994</v>
      </c>
      <c r="E256" s="33">
        <v>10.4</v>
      </c>
      <c r="F256" s="23">
        <v>312000</v>
      </c>
      <c r="G256" s="23">
        <v>302407.57</v>
      </c>
    </row>
    <row r="257" spans="1:7" s="3" customFormat="1" ht="48.75" customHeight="1" x14ac:dyDescent="0.35">
      <c r="A257" s="2"/>
      <c r="B257" s="25" t="s">
        <v>331</v>
      </c>
      <c r="C257" s="2" t="s">
        <v>28</v>
      </c>
      <c r="D257" s="22">
        <v>12333420</v>
      </c>
      <c r="E257" s="33">
        <v>2.8</v>
      </c>
      <c r="F257" s="23">
        <v>58882</v>
      </c>
      <c r="G257" s="23">
        <v>55178.51</v>
      </c>
    </row>
    <row r="258" spans="1:7" s="3" customFormat="1" ht="45.75" customHeight="1" x14ac:dyDescent="0.35">
      <c r="A258" s="2"/>
      <c r="B258" s="25" t="s">
        <v>40</v>
      </c>
      <c r="C258" s="2" t="s">
        <v>28</v>
      </c>
      <c r="D258" s="22">
        <f>12627116</f>
        <v>12627116</v>
      </c>
      <c r="E258" s="33">
        <v>1.6</v>
      </c>
      <c r="F258" s="23">
        <v>21000</v>
      </c>
      <c r="G258" s="23">
        <v>20211.53</v>
      </c>
    </row>
    <row r="259" spans="1:7" s="3" customFormat="1" ht="60.75" x14ac:dyDescent="0.35">
      <c r="A259" s="2"/>
      <c r="B259" s="25" t="s">
        <v>41</v>
      </c>
      <c r="C259" s="2" t="s">
        <v>45</v>
      </c>
      <c r="D259" s="22">
        <f>15888386</f>
        <v>15888386</v>
      </c>
      <c r="E259" s="33">
        <v>1.4</v>
      </c>
      <c r="F259" s="23">
        <v>7443000</v>
      </c>
      <c r="G259" s="23">
        <v>5274582.47</v>
      </c>
    </row>
    <row r="260" spans="1:7" s="3" customFormat="1" ht="54" customHeight="1" x14ac:dyDescent="0.35">
      <c r="A260" s="2"/>
      <c r="B260" s="25" t="s">
        <v>36</v>
      </c>
      <c r="C260" s="2" t="s">
        <v>25</v>
      </c>
      <c r="D260" s="22">
        <v>29708671</v>
      </c>
      <c r="E260" s="33">
        <v>88</v>
      </c>
      <c r="F260" s="23">
        <v>805000</v>
      </c>
      <c r="G260" s="23">
        <v>804062.3</v>
      </c>
    </row>
    <row r="261" spans="1:7" s="3" customFormat="1" ht="54" customHeight="1" x14ac:dyDescent="0.35">
      <c r="A261" s="2"/>
      <c r="B261" s="25" t="s">
        <v>320</v>
      </c>
      <c r="C261" s="2">
        <v>2020</v>
      </c>
      <c r="D261" s="22"/>
      <c r="E261" s="33"/>
      <c r="F261" s="23">
        <v>1350000</v>
      </c>
      <c r="G261" s="23">
        <v>1346670.76</v>
      </c>
    </row>
    <row r="262" spans="1:7" s="3" customFormat="1" ht="42" customHeight="1" x14ac:dyDescent="0.35">
      <c r="A262" s="1" t="s">
        <v>12</v>
      </c>
      <c r="B262" s="25"/>
      <c r="C262" s="2"/>
      <c r="D262" s="2"/>
      <c r="E262" s="33"/>
      <c r="F262" s="81">
        <f>F263+F271</f>
        <v>4695966.7699999996</v>
      </c>
      <c r="G262" s="81">
        <f>G263+G271</f>
        <v>4594876.43</v>
      </c>
    </row>
    <row r="263" spans="1:7" s="24" customFormat="1" ht="32.25" customHeight="1" x14ac:dyDescent="0.35">
      <c r="A263" s="40"/>
      <c r="B263" s="15" t="s">
        <v>13</v>
      </c>
      <c r="C263" s="35"/>
      <c r="D263" s="35"/>
      <c r="E263" s="46"/>
      <c r="F263" s="17">
        <f>SUM(F264:F270)</f>
        <v>2722140.77</v>
      </c>
      <c r="G263" s="17">
        <f>SUM(G264:G270)</f>
        <v>2682667.04</v>
      </c>
    </row>
    <row r="264" spans="1:7" s="3" customFormat="1" ht="34.5" customHeight="1" x14ac:dyDescent="0.35">
      <c r="A264" s="2"/>
      <c r="B264" s="25" t="s">
        <v>193</v>
      </c>
      <c r="C264" s="2">
        <v>2020</v>
      </c>
      <c r="D264" s="2"/>
      <c r="E264" s="33"/>
      <c r="F264" s="23">
        <v>54889</v>
      </c>
      <c r="G264" s="23">
        <v>49853.68</v>
      </c>
    </row>
    <row r="265" spans="1:7" s="3" customFormat="1" ht="50.25" customHeight="1" x14ac:dyDescent="0.35">
      <c r="A265" s="2"/>
      <c r="B265" s="25" t="s">
        <v>211</v>
      </c>
      <c r="C265" s="2">
        <v>2020</v>
      </c>
      <c r="D265" s="22">
        <v>748253</v>
      </c>
      <c r="E265" s="33"/>
      <c r="F265" s="23">
        <v>748253</v>
      </c>
      <c r="G265" s="23">
        <v>723385.01</v>
      </c>
    </row>
    <row r="266" spans="1:7" s="3" customFormat="1" ht="53.25" customHeight="1" x14ac:dyDescent="0.35">
      <c r="A266" s="2"/>
      <c r="B266" s="25" t="s">
        <v>48</v>
      </c>
      <c r="C266" s="2">
        <v>2020</v>
      </c>
      <c r="D266" s="2"/>
      <c r="E266" s="33"/>
      <c r="F266" s="23">
        <v>470000</v>
      </c>
      <c r="G266" s="23">
        <v>461041.89</v>
      </c>
    </row>
    <row r="267" spans="1:7" s="3" customFormat="1" ht="49.5" customHeight="1" x14ac:dyDescent="0.35">
      <c r="A267" s="26"/>
      <c r="B267" s="25" t="s">
        <v>52</v>
      </c>
      <c r="C267" s="2" t="s">
        <v>32</v>
      </c>
      <c r="D267" s="22">
        <v>1344926</v>
      </c>
      <c r="E267" s="33">
        <v>34.4</v>
      </c>
      <c r="F267" s="23">
        <v>615438.6</v>
      </c>
      <c r="G267" s="23">
        <v>614826.29</v>
      </c>
    </row>
    <row r="268" spans="1:7" s="3" customFormat="1" ht="29.25" customHeight="1" x14ac:dyDescent="0.35">
      <c r="A268" s="26"/>
      <c r="B268" s="25" t="s">
        <v>53</v>
      </c>
      <c r="C268" s="2" t="s">
        <v>25</v>
      </c>
      <c r="D268" s="22">
        <v>6157417</v>
      </c>
      <c r="E268" s="33">
        <v>11</v>
      </c>
      <c r="F268" s="23">
        <v>765560.17</v>
      </c>
      <c r="G268" s="23">
        <v>765560.17</v>
      </c>
    </row>
    <row r="269" spans="1:7" s="3" customFormat="1" ht="48.75" customHeight="1" x14ac:dyDescent="0.35">
      <c r="A269" s="26"/>
      <c r="B269" s="25" t="s">
        <v>241</v>
      </c>
      <c r="C269" s="2">
        <v>2020</v>
      </c>
      <c r="D269" s="22">
        <v>388708</v>
      </c>
      <c r="E269" s="33"/>
      <c r="F269" s="23">
        <v>35000</v>
      </c>
      <c r="G269" s="23">
        <v>35000</v>
      </c>
    </row>
    <row r="270" spans="1:7" s="3" customFormat="1" ht="42.75" customHeight="1" x14ac:dyDescent="0.35">
      <c r="A270" s="26"/>
      <c r="B270" s="25" t="s">
        <v>242</v>
      </c>
      <c r="C270" s="2">
        <v>2020</v>
      </c>
      <c r="D270" s="22">
        <v>304581</v>
      </c>
      <c r="E270" s="33"/>
      <c r="F270" s="23">
        <v>33000</v>
      </c>
      <c r="G270" s="23">
        <v>33000</v>
      </c>
    </row>
    <row r="271" spans="1:7" s="24" customFormat="1" ht="28.5" customHeight="1" x14ac:dyDescent="0.35">
      <c r="A271" s="35"/>
      <c r="B271" s="15" t="s">
        <v>14</v>
      </c>
      <c r="C271" s="35"/>
      <c r="D271" s="35"/>
      <c r="E271" s="46"/>
      <c r="F271" s="17">
        <f>SUM(F272:F274)</f>
        <v>1973826</v>
      </c>
      <c r="G271" s="17">
        <f>SUM(G272:G274)</f>
        <v>1912209.39</v>
      </c>
    </row>
    <row r="272" spans="1:7" s="3" customFormat="1" ht="115.5" customHeight="1" x14ac:dyDescent="0.35">
      <c r="A272" s="2"/>
      <c r="B272" s="25" t="s">
        <v>217</v>
      </c>
      <c r="C272" s="2">
        <v>2020</v>
      </c>
      <c r="D272" s="2"/>
      <c r="E272" s="33"/>
      <c r="F272" s="23">
        <v>700000</v>
      </c>
      <c r="G272" s="23">
        <v>640058</v>
      </c>
    </row>
    <row r="273" spans="1:7" s="3" customFormat="1" ht="32.25" customHeight="1" x14ac:dyDescent="0.35">
      <c r="A273" s="2"/>
      <c r="B273" s="25" t="s">
        <v>27</v>
      </c>
      <c r="C273" s="2" t="s">
        <v>46</v>
      </c>
      <c r="D273" s="22">
        <v>26441501</v>
      </c>
      <c r="E273" s="33"/>
      <c r="F273" s="23">
        <v>983826</v>
      </c>
      <c r="G273" s="23">
        <v>982763.72</v>
      </c>
    </row>
    <row r="274" spans="1:7" s="3" customFormat="1" ht="32.25" customHeight="1" x14ac:dyDescent="0.35">
      <c r="A274" s="2"/>
      <c r="B274" s="25" t="s">
        <v>49</v>
      </c>
      <c r="C274" s="2" t="s">
        <v>46</v>
      </c>
      <c r="D274" s="2"/>
      <c r="E274" s="33"/>
      <c r="F274" s="23">
        <v>290000</v>
      </c>
      <c r="G274" s="23">
        <v>289387.67</v>
      </c>
    </row>
    <row r="275" spans="1:7" s="3" customFormat="1" ht="57" customHeight="1" x14ac:dyDescent="0.35">
      <c r="A275" s="9" t="s">
        <v>3</v>
      </c>
      <c r="B275" s="15" t="s">
        <v>281</v>
      </c>
      <c r="C275" s="2"/>
      <c r="D275" s="2"/>
      <c r="E275" s="33"/>
      <c r="F275" s="81">
        <f>F276</f>
        <v>2380000</v>
      </c>
      <c r="G275" s="81">
        <f>G276</f>
        <v>2128433.2000000002</v>
      </c>
    </row>
    <row r="276" spans="1:7" s="3" customFormat="1" ht="40.5" x14ac:dyDescent="0.35">
      <c r="A276" s="2"/>
      <c r="B276" s="25" t="s">
        <v>17</v>
      </c>
      <c r="C276" s="2" t="s">
        <v>28</v>
      </c>
      <c r="D276" s="41">
        <v>13234370</v>
      </c>
      <c r="E276" s="33">
        <v>3</v>
      </c>
      <c r="F276" s="23">
        <v>2380000</v>
      </c>
      <c r="G276" s="23">
        <v>2128433.2000000002</v>
      </c>
    </row>
    <row r="277" spans="1:7" s="3" customFormat="1" ht="69.75" customHeight="1" x14ac:dyDescent="0.35">
      <c r="A277" s="9" t="s">
        <v>177</v>
      </c>
      <c r="B277" s="15" t="s">
        <v>13</v>
      </c>
      <c r="C277" s="2"/>
      <c r="D277" s="2"/>
      <c r="E277" s="33"/>
      <c r="F277" s="81">
        <f>F278</f>
        <v>1078413</v>
      </c>
      <c r="G277" s="81">
        <f>G278</f>
        <v>993499.62</v>
      </c>
    </row>
    <row r="278" spans="1:7" s="3" customFormat="1" ht="74.25" customHeight="1" x14ac:dyDescent="0.35">
      <c r="A278" s="2"/>
      <c r="B278" s="25" t="s">
        <v>47</v>
      </c>
      <c r="C278" s="2" t="s">
        <v>34</v>
      </c>
      <c r="D278" s="22">
        <v>14087743</v>
      </c>
      <c r="E278" s="33">
        <v>1.9</v>
      </c>
      <c r="F278" s="23">
        <v>1078413</v>
      </c>
      <c r="G278" s="23">
        <v>993499.62</v>
      </c>
    </row>
    <row r="279" spans="1:7" s="8" customFormat="1" ht="40.5" x14ac:dyDescent="0.35">
      <c r="A279" s="9" t="s">
        <v>75</v>
      </c>
      <c r="B279" s="15"/>
      <c r="C279" s="79"/>
      <c r="D279" s="42"/>
      <c r="E279" s="78"/>
      <c r="F279" s="81">
        <f>F280+F282</f>
        <v>75600</v>
      </c>
      <c r="G279" s="81">
        <f>G280+G282</f>
        <v>49976.11</v>
      </c>
    </row>
    <row r="280" spans="1:7" s="3" customFormat="1" ht="36" customHeight="1" x14ac:dyDescent="0.35">
      <c r="A280" s="25"/>
      <c r="B280" s="15" t="s">
        <v>13</v>
      </c>
      <c r="C280" s="2"/>
      <c r="D280" s="41"/>
      <c r="E280" s="33"/>
      <c r="F280" s="17">
        <f>F281</f>
        <v>72000</v>
      </c>
      <c r="G280" s="17">
        <f>G281</f>
        <v>49976.11</v>
      </c>
    </row>
    <row r="281" spans="1:7" s="3" customFormat="1" ht="48" customHeight="1" x14ac:dyDescent="0.35">
      <c r="A281" s="25"/>
      <c r="B281" s="25" t="s">
        <v>243</v>
      </c>
      <c r="C281" s="2" t="s">
        <v>46</v>
      </c>
      <c r="D281" s="41">
        <v>1800000</v>
      </c>
      <c r="E281" s="33"/>
      <c r="F281" s="23">
        <v>72000</v>
      </c>
      <c r="G281" s="23">
        <v>49976.11</v>
      </c>
    </row>
    <row r="282" spans="1:7" s="8" customFormat="1" ht="35.25" customHeight="1" x14ac:dyDescent="0.35">
      <c r="A282" s="9"/>
      <c r="B282" s="15" t="s">
        <v>81</v>
      </c>
      <c r="C282" s="79"/>
      <c r="D282" s="42"/>
      <c r="E282" s="78"/>
      <c r="F282" s="17">
        <f>F283</f>
        <v>3600</v>
      </c>
      <c r="G282" s="17">
        <f>G283</f>
        <v>0</v>
      </c>
    </row>
    <row r="283" spans="1:7" s="3" customFormat="1" ht="54" customHeight="1" x14ac:dyDescent="0.35">
      <c r="A283" s="25"/>
      <c r="B283" s="25" t="s">
        <v>135</v>
      </c>
      <c r="C283" s="2" t="s">
        <v>46</v>
      </c>
      <c r="D283" s="41">
        <v>150000</v>
      </c>
      <c r="E283" s="33"/>
      <c r="F283" s="23">
        <v>3600</v>
      </c>
      <c r="G283" s="23"/>
    </row>
    <row r="284" spans="1:7" s="8" customFormat="1" ht="90.75" customHeight="1" x14ac:dyDescent="0.35">
      <c r="A284" s="9" t="s">
        <v>214</v>
      </c>
      <c r="B284" s="9"/>
      <c r="C284" s="79"/>
      <c r="D284" s="42"/>
      <c r="E284" s="78"/>
      <c r="F284" s="81">
        <f>F286+F300</f>
        <v>956186.69</v>
      </c>
      <c r="G284" s="81">
        <f>G286+G300</f>
        <v>721340.96</v>
      </c>
    </row>
    <row r="285" spans="1:7" s="18" customFormat="1" ht="81.75" customHeight="1" x14ac:dyDescent="0.35">
      <c r="A285" s="15" t="s">
        <v>202</v>
      </c>
      <c r="B285" s="15"/>
      <c r="C285" s="16"/>
      <c r="D285" s="43"/>
      <c r="E285" s="44"/>
      <c r="F285" s="17">
        <f>F287+F301</f>
        <v>937420.38</v>
      </c>
      <c r="G285" s="17">
        <f>G287+G301</f>
        <v>720574.65</v>
      </c>
    </row>
    <row r="286" spans="1:7" s="8" customFormat="1" ht="52.5" customHeight="1" x14ac:dyDescent="0.35">
      <c r="A286" s="9"/>
      <c r="B286" s="15" t="s">
        <v>205</v>
      </c>
      <c r="C286" s="79"/>
      <c r="D286" s="42"/>
      <c r="E286" s="78"/>
      <c r="F286" s="17">
        <f>F288+F290+F292+F294+F296+F298</f>
        <v>153402.93</v>
      </c>
      <c r="G286" s="17">
        <f>G288+G290+G292+G294+G296+G298</f>
        <v>146914.09</v>
      </c>
    </row>
    <row r="287" spans="1:7" s="8" customFormat="1" ht="84" customHeight="1" x14ac:dyDescent="0.35">
      <c r="A287" s="9"/>
      <c r="B287" s="15" t="s">
        <v>202</v>
      </c>
      <c r="C287" s="79"/>
      <c r="D287" s="42"/>
      <c r="E287" s="78"/>
      <c r="F287" s="17">
        <f>F289+F291+F293+F295+F297+F299</f>
        <v>152636.62</v>
      </c>
      <c r="G287" s="17">
        <f>G289+G291+G293+G295+G297+G299</f>
        <v>146147.78</v>
      </c>
    </row>
    <row r="288" spans="1:7" s="8" customFormat="1" ht="54" customHeight="1" x14ac:dyDescent="0.35">
      <c r="A288" s="9"/>
      <c r="B288" s="25" t="s">
        <v>337</v>
      </c>
      <c r="C288" s="2" t="s">
        <v>32</v>
      </c>
      <c r="D288" s="41">
        <v>300000</v>
      </c>
      <c r="E288" s="33">
        <v>94.6</v>
      </c>
      <c r="F288" s="23">
        <v>16232.01</v>
      </c>
      <c r="G288" s="23">
        <v>14659.43</v>
      </c>
    </row>
    <row r="289" spans="1:7" s="8" customFormat="1" ht="54" customHeight="1" x14ac:dyDescent="0.35">
      <c r="A289" s="9"/>
      <c r="B289" s="19" t="s">
        <v>202</v>
      </c>
      <c r="C289" s="2"/>
      <c r="D289" s="41"/>
      <c r="E289" s="33"/>
      <c r="F289" s="32">
        <v>16232.01</v>
      </c>
      <c r="G289" s="32">
        <v>14659.43</v>
      </c>
    </row>
    <row r="290" spans="1:7" s="8" customFormat="1" ht="54" customHeight="1" x14ac:dyDescent="0.35">
      <c r="A290" s="9"/>
      <c r="B290" s="25" t="s">
        <v>297</v>
      </c>
      <c r="C290" s="2" t="s">
        <v>32</v>
      </c>
      <c r="D290" s="41">
        <v>1450000</v>
      </c>
      <c r="E290" s="33">
        <v>97.8</v>
      </c>
      <c r="F290" s="23">
        <v>32027.54</v>
      </c>
      <c r="G290" s="23">
        <v>31266.62</v>
      </c>
    </row>
    <row r="291" spans="1:7" s="8" customFormat="1" ht="54" customHeight="1" x14ac:dyDescent="0.35">
      <c r="A291" s="9"/>
      <c r="B291" s="19" t="s">
        <v>202</v>
      </c>
      <c r="C291" s="2"/>
      <c r="D291" s="41"/>
      <c r="E291" s="33"/>
      <c r="F291" s="32">
        <v>32027.54</v>
      </c>
      <c r="G291" s="32">
        <v>31266.62</v>
      </c>
    </row>
    <row r="292" spans="1:7" s="8" customFormat="1" ht="54" customHeight="1" x14ac:dyDescent="0.35">
      <c r="A292" s="9"/>
      <c r="B292" s="25" t="s">
        <v>298</v>
      </c>
      <c r="C292" s="2" t="s">
        <v>32</v>
      </c>
      <c r="D292" s="41">
        <v>180000</v>
      </c>
      <c r="E292" s="33">
        <v>85</v>
      </c>
      <c r="F292" s="23">
        <v>27003.66</v>
      </c>
      <c r="G292" s="23">
        <v>26480.69</v>
      </c>
    </row>
    <row r="293" spans="1:7" s="8" customFormat="1" ht="54" customHeight="1" x14ac:dyDescent="0.35">
      <c r="A293" s="9"/>
      <c r="B293" s="19" t="s">
        <v>202</v>
      </c>
      <c r="C293" s="2"/>
      <c r="D293" s="41"/>
      <c r="E293" s="33"/>
      <c r="F293" s="32">
        <v>27003.66</v>
      </c>
      <c r="G293" s="32">
        <v>26480.69</v>
      </c>
    </row>
    <row r="294" spans="1:7" s="8" customFormat="1" ht="54" customHeight="1" x14ac:dyDescent="0.35">
      <c r="A294" s="9"/>
      <c r="B294" s="25" t="s">
        <v>299</v>
      </c>
      <c r="C294" s="2" t="s">
        <v>32</v>
      </c>
      <c r="D294" s="41">
        <v>374000</v>
      </c>
      <c r="E294" s="33">
        <v>94.2</v>
      </c>
      <c r="F294" s="23">
        <v>21615.88</v>
      </c>
      <c r="G294" s="23">
        <v>21237.35</v>
      </c>
    </row>
    <row r="295" spans="1:7" s="8" customFormat="1" ht="54" customHeight="1" x14ac:dyDescent="0.35">
      <c r="A295" s="9"/>
      <c r="B295" s="19" t="s">
        <v>202</v>
      </c>
      <c r="C295" s="2"/>
      <c r="D295" s="41"/>
      <c r="E295" s="33"/>
      <c r="F295" s="32">
        <v>21615.88</v>
      </c>
      <c r="G295" s="32">
        <v>21237.35</v>
      </c>
    </row>
    <row r="296" spans="1:7" s="8" customFormat="1" ht="69" customHeight="1" x14ac:dyDescent="0.35">
      <c r="A296" s="9"/>
      <c r="B296" s="25" t="s">
        <v>300</v>
      </c>
      <c r="C296" s="2" t="s">
        <v>32</v>
      </c>
      <c r="D296" s="41">
        <v>250000</v>
      </c>
      <c r="E296" s="33">
        <v>87.5</v>
      </c>
      <c r="F296" s="23">
        <v>31157.67</v>
      </c>
      <c r="G296" s="23">
        <v>29387.040000000001</v>
      </c>
    </row>
    <row r="297" spans="1:7" s="8" customFormat="1" ht="69" customHeight="1" x14ac:dyDescent="0.35">
      <c r="A297" s="9"/>
      <c r="B297" s="19" t="s">
        <v>202</v>
      </c>
      <c r="C297" s="2"/>
      <c r="D297" s="41"/>
      <c r="E297" s="33"/>
      <c r="F297" s="32">
        <v>31157.67</v>
      </c>
      <c r="G297" s="32">
        <v>29387.040000000001</v>
      </c>
    </row>
    <row r="298" spans="1:7" s="8" customFormat="1" ht="63.75" customHeight="1" x14ac:dyDescent="0.35">
      <c r="A298" s="9"/>
      <c r="B298" s="25" t="s">
        <v>318</v>
      </c>
      <c r="C298" s="2" t="s">
        <v>25</v>
      </c>
      <c r="D298" s="41">
        <v>182310</v>
      </c>
      <c r="E298" s="33">
        <v>86.1</v>
      </c>
      <c r="F298" s="23">
        <v>25366.17</v>
      </c>
      <c r="G298" s="23">
        <v>23882.959999999999</v>
      </c>
    </row>
    <row r="299" spans="1:7" s="18" customFormat="1" ht="70.5" customHeight="1" x14ac:dyDescent="0.35">
      <c r="A299" s="15"/>
      <c r="B299" s="19" t="s">
        <v>202</v>
      </c>
      <c r="C299" s="35"/>
      <c r="D299" s="45"/>
      <c r="E299" s="46"/>
      <c r="F299" s="32">
        <v>24599.86</v>
      </c>
      <c r="G299" s="32">
        <v>23116.65</v>
      </c>
    </row>
    <row r="300" spans="1:7" s="8" customFormat="1" ht="34.5" customHeight="1" x14ac:dyDescent="0.35">
      <c r="A300" s="9"/>
      <c r="B300" s="15" t="s">
        <v>206</v>
      </c>
      <c r="C300" s="79"/>
      <c r="D300" s="42"/>
      <c r="E300" s="78"/>
      <c r="F300" s="17">
        <f>F302+F304+F306+F308+F310</f>
        <v>802783.76</v>
      </c>
      <c r="G300" s="17">
        <f>G302+G304+G306+G308+G310</f>
        <v>574426.87</v>
      </c>
    </row>
    <row r="301" spans="1:7" s="8" customFormat="1" ht="79.5" customHeight="1" x14ac:dyDescent="0.35">
      <c r="A301" s="9"/>
      <c r="B301" s="15" t="s">
        <v>202</v>
      </c>
      <c r="C301" s="79"/>
      <c r="D301" s="42"/>
      <c r="E301" s="78"/>
      <c r="F301" s="17">
        <f>F303+F305+F307+F309+F311</f>
        <v>784783.76</v>
      </c>
      <c r="G301" s="17">
        <f>G303+G305+G307+G309+G311</f>
        <v>574426.87</v>
      </c>
    </row>
    <row r="302" spans="1:7" s="8" customFormat="1" ht="56.25" customHeight="1" x14ac:dyDescent="0.35">
      <c r="A302" s="9"/>
      <c r="B302" s="25" t="s">
        <v>301</v>
      </c>
      <c r="C302" s="2">
        <v>2020</v>
      </c>
      <c r="D302" s="41">
        <v>336000</v>
      </c>
      <c r="E302" s="33"/>
      <c r="F302" s="23">
        <v>336000</v>
      </c>
      <c r="G302" s="23">
        <v>285651.33</v>
      </c>
    </row>
    <row r="303" spans="1:7" s="8" customFormat="1" ht="57.75" customHeight="1" x14ac:dyDescent="0.35">
      <c r="A303" s="9"/>
      <c r="B303" s="19" t="s">
        <v>202</v>
      </c>
      <c r="C303" s="2"/>
      <c r="D303" s="41"/>
      <c r="E303" s="33"/>
      <c r="F303" s="32">
        <v>336000</v>
      </c>
      <c r="G303" s="32">
        <v>285651.33</v>
      </c>
    </row>
    <row r="304" spans="1:7" s="8" customFormat="1" ht="46.5" customHeight="1" x14ac:dyDescent="0.35">
      <c r="A304" s="9"/>
      <c r="B304" s="25" t="s">
        <v>302</v>
      </c>
      <c r="C304" s="2">
        <v>2020</v>
      </c>
      <c r="D304" s="41">
        <v>300000</v>
      </c>
      <c r="E304" s="33"/>
      <c r="F304" s="23">
        <v>300000</v>
      </c>
      <c r="G304" s="23">
        <v>288775.53999999998</v>
      </c>
    </row>
    <row r="305" spans="1:7" s="8" customFormat="1" ht="55.5" customHeight="1" x14ac:dyDescent="0.35">
      <c r="A305" s="9"/>
      <c r="B305" s="19" t="s">
        <v>202</v>
      </c>
      <c r="C305" s="2"/>
      <c r="D305" s="41"/>
      <c r="E305" s="33"/>
      <c r="F305" s="32">
        <v>300000</v>
      </c>
      <c r="G305" s="32">
        <v>288775.53999999998</v>
      </c>
    </row>
    <row r="306" spans="1:7" s="8" customFormat="1" ht="72.75" customHeight="1" x14ac:dyDescent="0.35">
      <c r="A306" s="9"/>
      <c r="B306" s="25" t="s">
        <v>303</v>
      </c>
      <c r="C306" s="2" t="s">
        <v>32</v>
      </c>
      <c r="D306" s="41">
        <v>1403000</v>
      </c>
      <c r="E306" s="33">
        <v>93.2</v>
      </c>
      <c r="F306" s="23">
        <v>95919.71</v>
      </c>
      <c r="G306" s="23"/>
    </row>
    <row r="307" spans="1:7" s="8" customFormat="1" ht="55.5" customHeight="1" x14ac:dyDescent="0.35">
      <c r="A307" s="9"/>
      <c r="B307" s="19" t="s">
        <v>202</v>
      </c>
      <c r="C307" s="2"/>
      <c r="D307" s="41"/>
      <c r="E307" s="33"/>
      <c r="F307" s="32">
        <v>95919.71</v>
      </c>
      <c r="G307" s="23"/>
    </row>
    <row r="308" spans="1:7" s="8" customFormat="1" ht="57.75" customHeight="1" x14ac:dyDescent="0.35">
      <c r="A308" s="9"/>
      <c r="B308" s="25" t="s">
        <v>304</v>
      </c>
      <c r="C308" s="2" t="s">
        <v>32</v>
      </c>
      <c r="D308" s="41">
        <v>618000</v>
      </c>
      <c r="E308" s="33">
        <v>96.8</v>
      </c>
      <c r="F308" s="23">
        <v>19692.8</v>
      </c>
      <c r="G308" s="23"/>
    </row>
    <row r="309" spans="1:7" s="8" customFormat="1" ht="59.25" customHeight="1" x14ac:dyDescent="0.35">
      <c r="A309" s="9"/>
      <c r="B309" s="19" t="s">
        <v>202</v>
      </c>
      <c r="C309" s="2"/>
      <c r="D309" s="41"/>
      <c r="E309" s="33"/>
      <c r="F309" s="32">
        <v>19692.8</v>
      </c>
      <c r="G309" s="23"/>
    </row>
    <row r="310" spans="1:7" s="8" customFormat="1" ht="60" customHeight="1" x14ac:dyDescent="0.35">
      <c r="A310" s="9"/>
      <c r="B310" s="25" t="s">
        <v>229</v>
      </c>
      <c r="C310" s="2" t="s">
        <v>25</v>
      </c>
      <c r="D310" s="41">
        <v>618000</v>
      </c>
      <c r="E310" s="33">
        <v>91.7</v>
      </c>
      <c r="F310" s="23">
        <v>51171.25</v>
      </c>
      <c r="G310" s="23"/>
    </row>
    <row r="311" spans="1:7" s="18" customFormat="1" ht="73.5" customHeight="1" x14ac:dyDescent="0.35">
      <c r="A311" s="15"/>
      <c r="B311" s="19" t="s">
        <v>202</v>
      </c>
      <c r="C311" s="16"/>
      <c r="D311" s="43"/>
      <c r="E311" s="44"/>
      <c r="F311" s="32">
        <v>33171.25</v>
      </c>
      <c r="G311" s="17"/>
    </row>
    <row r="312" spans="1:7" s="8" customFormat="1" ht="29.25" customHeight="1" x14ac:dyDescent="0.35">
      <c r="A312" s="9" t="s">
        <v>58</v>
      </c>
      <c r="B312" s="9" t="s">
        <v>136</v>
      </c>
      <c r="C312" s="79"/>
      <c r="D312" s="42"/>
      <c r="E312" s="78"/>
      <c r="F312" s="81">
        <v>7042330</v>
      </c>
      <c r="G312" s="81">
        <v>6982400.2599999998</v>
      </c>
    </row>
    <row r="313" spans="1:7" s="8" customFormat="1" ht="49.5" customHeight="1" x14ac:dyDescent="0.35">
      <c r="A313" s="9" t="s">
        <v>76</v>
      </c>
      <c r="B313" s="15" t="s">
        <v>85</v>
      </c>
      <c r="C313" s="79"/>
      <c r="D313" s="42"/>
      <c r="E313" s="78"/>
      <c r="F313" s="81">
        <v>7632000</v>
      </c>
      <c r="G313" s="81"/>
    </row>
    <row r="314" spans="1:7" s="13" customFormat="1" ht="57" customHeight="1" x14ac:dyDescent="0.35">
      <c r="A314" s="59" t="s">
        <v>77</v>
      </c>
      <c r="B314" s="28"/>
      <c r="C314" s="11"/>
      <c r="D314" s="60"/>
      <c r="E314" s="61"/>
      <c r="F314" s="12">
        <f>F315</f>
        <v>160000</v>
      </c>
      <c r="G314" s="12">
        <f>G315</f>
        <v>137329</v>
      </c>
    </row>
    <row r="315" spans="1:7" s="8" customFormat="1" ht="52.5" customHeight="1" x14ac:dyDescent="0.35">
      <c r="A315" s="9" t="s">
        <v>54</v>
      </c>
      <c r="B315" s="15" t="s">
        <v>82</v>
      </c>
      <c r="C315" s="79"/>
      <c r="D315" s="42"/>
      <c r="E315" s="78"/>
      <c r="F315" s="81">
        <v>160000</v>
      </c>
      <c r="G315" s="81">
        <v>137329</v>
      </c>
    </row>
    <row r="316" spans="1:7" s="62" customFormat="1" ht="77.25" customHeight="1" x14ac:dyDescent="0.2">
      <c r="A316" s="72" t="s">
        <v>230</v>
      </c>
      <c r="B316" s="11"/>
      <c r="C316" s="29"/>
      <c r="D316" s="29"/>
      <c r="E316" s="61"/>
      <c r="F316" s="12">
        <f>F318+F319+F325+F333+F338+F343+F377+F380+F382+F384</f>
        <v>207610024.80000001</v>
      </c>
      <c r="G316" s="12">
        <f>G318+G319+G325+G333+G338+G343+G377+G380+G382+G384</f>
        <v>144109683.40000001</v>
      </c>
    </row>
    <row r="317" spans="1:7" s="49" customFormat="1" ht="30.75" customHeight="1" x14ac:dyDescent="0.2">
      <c r="A317" s="15" t="s">
        <v>208</v>
      </c>
      <c r="B317" s="15"/>
      <c r="C317" s="17"/>
      <c r="D317" s="17"/>
      <c r="E317" s="44"/>
      <c r="F317" s="17">
        <f>F386</f>
        <v>44062207</v>
      </c>
      <c r="G317" s="17">
        <f>G386</f>
        <v>0</v>
      </c>
    </row>
    <row r="318" spans="1:7" s="8" customFormat="1" ht="38.25" customHeight="1" x14ac:dyDescent="0.35">
      <c r="A318" s="26" t="s">
        <v>73</v>
      </c>
      <c r="B318" s="15" t="s">
        <v>81</v>
      </c>
      <c r="C318" s="79"/>
      <c r="D318" s="80"/>
      <c r="E318" s="78"/>
      <c r="F318" s="81">
        <v>58681556</v>
      </c>
      <c r="G318" s="81">
        <v>56312770</v>
      </c>
    </row>
    <row r="319" spans="1:7" s="47" customFormat="1" ht="43.5" customHeight="1" x14ac:dyDescent="0.2">
      <c r="A319" s="9" t="s">
        <v>0</v>
      </c>
      <c r="B319" s="2"/>
      <c r="C319" s="23"/>
      <c r="D319" s="23"/>
      <c r="E319" s="33"/>
      <c r="F319" s="81">
        <f>F320+F323</f>
        <v>5885000</v>
      </c>
      <c r="G319" s="81">
        <f>G320+G323</f>
        <v>5772554</v>
      </c>
    </row>
    <row r="320" spans="1:7" s="48" customFormat="1" ht="39.75" customHeight="1" x14ac:dyDescent="0.2">
      <c r="A320" s="16"/>
      <c r="B320" s="15" t="s">
        <v>13</v>
      </c>
      <c r="C320" s="32"/>
      <c r="D320" s="32"/>
      <c r="E320" s="46"/>
      <c r="F320" s="17">
        <f>F321+F322</f>
        <v>4455000</v>
      </c>
      <c r="G320" s="17">
        <f>G321+G322</f>
        <v>4376339</v>
      </c>
    </row>
    <row r="321" spans="1:7" s="3" customFormat="1" ht="39.75" customHeight="1" x14ac:dyDescent="0.35">
      <c r="A321" s="2"/>
      <c r="B321" s="25" t="s">
        <v>18</v>
      </c>
      <c r="C321" s="2" t="s">
        <v>28</v>
      </c>
      <c r="D321" s="22">
        <v>15922519</v>
      </c>
      <c r="E321" s="33">
        <v>70.3</v>
      </c>
      <c r="F321" s="23">
        <v>4295000</v>
      </c>
      <c r="G321" s="23">
        <v>4232019</v>
      </c>
    </row>
    <row r="322" spans="1:7" s="3" customFormat="1" ht="39.75" customHeight="1" x14ac:dyDescent="0.35">
      <c r="A322" s="26"/>
      <c r="B322" s="34" t="s">
        <v>98</v>
      </c>
      <c r="C322" s="2" t="s">
        <v>31</v>
      </c>
      <c r="D322" s="22"/>
      <c r="E322" s="33"/>
      <c r="F322" s="23">
        <v>160000</v>
      </c>
      <c r="G322" s="23">
        <v>144320</v>
      </c>
    </row>
    <row r="323" spans="1:7" s="3" customFormat="1" ht="30.75" customHeight="1" x14ac:dyDescent="0.35">
      <c r="A323" s="2"/>
      <c r="B323" s="15" t="s">
        <v>14</v>
      </c>
      <c r="C323" s="2"/>
      <c r="D323" s="22"/>
      <c r="E323" s="33"/>
      <c r="F323" s="17">
        <f>F324</f>
        <v>1430000</v>
      </c>
      <c r="G323" s="17">
        <f>G324</f>
        <v>1396215</v>
      </c>
    </row>
    <row r="324" spans="1:7" s="3" customFormat="1" ht="51.75" customHeight="1" x14ac:dyDescent="0.35">
      <c r="A324" s="26"/>
      <c r="B324" s="50" t="s">
        <v>99</v>
      </c>
      <c r="C324" s="2" t="s">
        <v>32</v>
      </c>
      <c r="D324" s="22">
        <v>1497784</v>
      </c>
      <c r="E324" s="33">
        <v>4.5999999999999996</v>
      </c>
      <c r="F324" s="23">
        <v>1430000</v>
      </c>
      <c r="G324" s="23">
        <v>1396215</v>
      </c>
    </row>
    <row r="325" spans="1:7" s="47" customFormat="1" ht="34.5" customHeight="1" x14ac:dyDescent="0.2">
      <c r="A325" s="1" t="s">
        <v>1</v>
      </c>
      <c r="B325" s="51"/>
      <c r="C325" s="23"/>
      <c r="D325" s="23"/>
      <c r="E325" s="33"/>
      <c r="F325" s="81">
        <f>F326+F329</f>
        <v>1793835</v>
      </c>
      <c r="G325" s="81">
        <f>G326+G329</f>
        <v>1421963</v>
      </c>
    </row>
    <row r="326" spans="1:7" s="47" customFormat="1" ht="32.25" customHeight="1" x14ac:dyDescent="0.2">
      <c r="A326" s="1"/>
      <c r="B326" s="15" t="s">
        <v>13</v>
      </c>
      <c r="C326" s="23"/>
      <c r="D326" s="23"/>
      <c r="E326" s="33"/>
      <c r="F326" s="17">
        <f>F327+F328</f>
        <v>1063835</v>
      </c>
      <c r="G326" s="17">
        <f>G327+G328</f>
        <v>993835</v>
      </c>
    </row>
    <row r="327" spans="1:7" s="47" customFormat="1" ht="50.25" customHeight="1" x14ac:dyDescent="0.2">
      <c r="A327" s="1"/>
      <c r="B327" s="25" t="s">
        <v>264</v>
      </c>
      <c r="C327" s="23" t="s">
        <v>29</v>
      </c>
      <c r="D327" s="22">
        <v>77987328</v>
      </c>
      <c r="E327" s="33">
        <v>0.9</v>
      </c>
      <c r="F327" s="23">
        <v>993835</v>
      </c>
      <c r="G327" s="23">
        <v>993835</v>
      </c>
    </row>
    <row r="328" spans="1:7" s="47" customFormat="1" ht="50.25" customHeight="1" x14ac:dyDescent="0.2">
      <c r="A328" s="1"/>
      <c r="B328" s="25" t="s">
        <v>330</v>
      </c>
      <c r="C328" s="2">
        <v>2020</v>
      </c>
      <c r="D328" s="22"/>
      <c r="E328" s="33"/>
      <c r="F328" s="23">
        <v>70000</v>
      </c>
      <c r="G328" s="23"/>
    </row>
    <row r="329" spans="1:7" s="48" customFormat="1" ht="33.75" customHeight="1" x14ac:dyDescent="0.2">
      <c r="A329" s="16"/>
      <c r="B329" s="15" t="s">
        <v>14</v>
      </c>
      <c r="C329" s="32"/>
      <c r="D329" s="32"/>
      <c r="E329" s="46"/>
      <c r="F329" s="17">
        <f>SUM(F330:F332)</f>
        <v>730000</v>
      </c>
      <c r="G329" s="17">
        <f>SUM(G330:G332)</f>
        <v>428128</v>
      </c>
    </row>
    <row r="330" spans="1:7" s="3" customFormat="1" ht="40.5" x14ac:dyDescent="0.35">
      <c r="A330" s="2"/>
      <c r="B330" s="25" t="s">
        <v>19</v>
      </c>
      <c r="C330" s="2" t="s">
        <v>28</v>
      </c>
      <c r="D330" s="22">
        <v>7491775</v>
      </c>
      <c r="E330" s="33">
        <v>32</v>
      </c>
      <c r="F330" s="23">
        <v>200000</v>
      </c>
      <c r="G330" s="23"/>
    </row>
    <row r="331" spans="1:7" s="3" customFormat="1" ht="63" customHeight="1" x14ac:dyDescent="0.35">
      <c r="A331" s="2"/>
      <c r="B331" s="25" t="s">
        <v>309</v>
      </c>
      <c r="C331" s="2">
        <v>2020</v>
      </c>
      <c r="D331" s="22">
        <v>476759</v>
      </c>
      <c r="E331" s="33"/>
      <c r="F331" s="23">
        <v>400000</v>
      </c>
      <c r="G331" s="23">
        <v>398398</v>
      </c>
    </row>
    <row r="332" spans="1:7" s="3" customFormat="1" ht="63" customHeight="1" x14ac:dyDescent="0.35">
      <c r="A332" s="2"/>
      <c r="B332" s="25" t="s">
        <v>312</v>
      </c>
      <c r="C332" s="2">
        <v>2020</v>
      </c>
      <c r="D332" s="22"/>
      <c r="E332" s="33"/>
      <c r="F332" s="23">
        <v>130000</v>
      </c>
      <c r="G332" s="23">
        <v>29730</v>
      </c>
    </row>
    <row r="333" spans="1:7" s="47" customFormat="1" ht="38.25" customHeight="1" x14ac:dyDescent="0.2">
      <c r="A333" s="1" t="s">
        <v>2</v>
      </c>
      <c r="B333" s="51"/>
      <c r="C333" s="23"/>
      <c r="D333" s="23"/>
      <c r="E333" s="33"/>
      <c r="F333" s="81">
        <f>F334</f>
        <v>12454849</v>
      </c>
      <c r="G333" s="81">
        <f>G334</f>
        <v>12454440</v>
      </c>
    </row>
    <row r="334" spans="1:7" s="48" customFormat="1" ht="39.75" customHeight="1" x14ac:dyDescent="0.2">
      <c r="A334" s="16"/>
      <c r="B334" s="15" t="s">
        <v>14</v>
      </c>
      <c r="C334" s="32"/>
      <c r="D334" s="32"/>
      <c r="E334" s="46"/>
      <c r="F334" s="17">
        <f>SUM(F335:F337)</f>
        <v>12454849</v>
      </c>
      <c r="G334" s="17">
        <f>SUM(G335:G337)</f>
        <v>12454440</v>
      </c>
    </row>
    <row r="335" spans="1:7" s="3" customFormat="1" ht="49.5" customHeight="1" x14ac:dyDescent="0.35">
      <c r="A335" s="2"/>
      <c r="B335" s="25" t="s">
        <v>244</v>
      </c>
      <c r="C335" s="2" t="s">
        <v>30</v>
      </c>
      <c r="D335" s="22">
        <v>32104361</v>
      </c>
      <c r="E335" s="33">
        <v>7.8</v>
      </c>
      <c r="F335" s="23">
        <v>11713281</v>
      </c>
      <c r="G335" s="23">
        <v>11712872</v>
      </c>
    </row>
    <row r="336" spans="1:7" s="3" customFormat="1" ht="69.75" customHeight="1" x14ac:dyDescent="0.35">
      <c r="A336" s="26"/>
      <c r="B336" s="50" t="s">
        <v>245</v>
      </c>
      <c r="C336" s="2" t="s">
        <v>32</v>
      </c>
      <c r="D336" s="22">
        <v>1499096</v>
      </c>
      <c r="E336" s="33">
        <v>53.4</v>
      </c>
      <c r="F336" s="23">
        <v>537335</v>
      </c>
      <c r="G336" s="23">
        <v>537335</v>
      </c>
    </row>
    <row r="337" spans="1:7" s="3" customFormat="1" ht="40.5" customHeight="1" x14ac:dyDescent="0.35">
      <c r="A337" s="26"/>
      <c r="B337" s="50" t="s">
        <v>50</v>
      </c>
      <c r="C337" s="2" t="s">
        <v>29</v>
      </c>
      <c r="D337" s="22">
        <v>18339951</v>
      </c>
      <c r="E337" s="33">
        <v>10.4</v>
      </c>
      <c r="F337" s="23">
        <v>204233</v>
      </c>
      <c r="G337" s="23">
        <v>204233</v>
      </c>
    </row>
    <row r="338" spans="1:7" s="8" customFormat="1" ht="55.5" customHeight="1" x14ac:dyDescent="0.35">
      <c r="A338" s="26" t="s">
        <v>175</v>
      </c>
      <c r="B338" s="15"/>
      <c r="C338" s="79"/>
      <c r="D338" s="80"/>
      <c r="E338" s="78"/>
      <c r="F338" s="81">
        <f>F339+F341</f>
        <v>13180000</v>
      </c>
      <c r="G338" s="81">
        <f>G339+G341</f>
        <v>12311971</v>
      </c>
    </row>
    <row r="339" spans="1:7" s="8" customFormat="1" ht="38.25" customHeight="1" x14ac:dyDescent="0.35">
      <c r="A339" s="26"/>
      <c r="B339" s="15" t="s">
        <v>13</v>
      </c>
      <c r="C339" s="79"/>
      <c r="D339" s="80"/>
      <c r="E339" s="78"/>
      <c r="F339" s="17">
        <f>F340</f>
        <v>1180000</v>
      </c>
      <c r="G339" s="17">
        <f>G340</f>
        <v>350558</v>
      </c>
    </row>
    <row r="340" spans="1:7" s="3" customFormat="1" ht="38.25" customHeight="1" x14ac:dyDescent="0.35">
      <c r="A340" s="26"/>
      <c r="B340" s="50" t="s">
        <v>174</v>
      </c>
      <c r="C340" s="2">
        <v>2020</v>
      </c>
      <c r="D340" s="22"/>
      <c r="E340" s="33"/>
      <c r="F340" s="23">
        <v>1180000</v>
      </c>
      <c r="G340" s="23">
        <v>350558</v>
      </c>
    </row>
    <row r="341" spans="1:7" s="3" customFormat="1" ht="38.25" customHeight="1" x14ac:dyDescent="0.35">
      <c r="A341" s="26"/>
      <c r="B341" s="15" t="s">
        <v>14</v>
      </c>
      <c r="C341" s="2"/>
      <c r="D341" s="22"/>
      <c r="E341" s="33"/>
      <c r="F341" s="17">
        <f>F342</f>
        <v>12000000</v>
      </c>
      <c r="G341" s="17">
        <f>G342</f>
        <v>11961413</v>
      </c>
    </row>
    <row r="342" spans="1:7" s="3" customFormat="1" ht="58.5" customHeight="1" x14ac:dyDescent="0.35">
      <c r="A342" s="26"/>
      <c r="B342" s="50" t="s">
        <v>213</v>
      </c>
      <c r="C342" s="2" t="s">
        <v>28</v>
      </c>
      <c r="D342" s="22">
        <v>12421937</v>
      </c>
      <c r="E342" s="33">
        <v>0.2</v>
      </c>
      <c r="F342" s="23">
        <v>12000000</v>
      </c>
      <c r="G342" s="23">
        <v>11961413</v>
      </c>
    </row>
    <row r="343" spans="1:7" s="47" customFormat="1" ht="61.5" customHeight="1" x14ac:dyDescent="0.2">
      <c r="A343" s="1" t="s">
        <v>12</v>
      </c>
      <c r="B343" s="1"/>
      <c r="C343" s="23"/>
      <c r="D343" s="23"/>
      <c r="E343" s="33"/>
      <c r="F343" s="81">
        <f>F344+F367</f>
        <v>50789140.799999997</v>
      </c>
      <c r="G343" s="81">
        <f>G344+G367</f>
        <v>44908025.399999999</v>
      </c>
    </row>
    <row r="344" spans="1:7" s="48" customFormat="1" ht="37.5" customHeight="1" x14ac:dyDescent="0.2">
      <c r="A344" s="16"/>
      <c r="B344" s="15" t="s">
        <v>13</v>
      </c>
      <c r="C344" s="52"/>
      <c r="D344" s="52"/>
      <c r="E344" s="69"/>
      <c r="F344" s="17">
        <f>SUM(F345:F366)</f>
        <v>8471386.8000000007</v>
      </c>
      <c r="G344" s="17">
        <f>SUM(G345:G366)</f>
        <v>6993243</v>
      </c>
    </row>
    <row r="345" spans="1:7" s="47" customFormat="1" ht="36.75" customHeight="1" x14ac:dyDescent="0.2">
      <c r="A345" s="79"/>
      <c r="B345" s="25" t="s">
        <v>20</v>
      </c>
      <c r="C345" s="2" t="s">
        <v>37</v>
      </c>
      <c r="D345" s="22">
        <v>28556946</v>
      </c>
      <c r="E345" s="33">
        <v>58</v>
      </c>
      <c r="F345" s="23">
        <v>2611657</v>
      </c>
      <c r="G345" s="23">
        <v>2560998</v>
      </c>
    </row>
    <row r="346" spans="1:7" s="47" customFormat="1" ht="36.75" customHeight="1" x14ac:dyDescent="0.2">
      <c r="A346" s="79"/>
      <c r="B346" s="25" t="s">
        <v>42</v>
      </c>
      <c r="C346" s="2" t="s">
        <v>43</v>
      </c>
      <c r="D346" s="22"/>
      <c r="E346" s="33"/>
      <c r="F346" s="23">
        <v>970000</v>
      </c>
      <c r="G346" s="23">
        <v>344927</v>
      </c>
    </row>
    <row r="347" spans="1:7" s="3" customFormat="1" ht="65.25" customHeight="1" x14ac:dyDescent="0.35">
      <c r="A347" s="2"/>
      <c r="B347" s="25" t="s">
        <v>21</v>
      </c>
      <c r="C347" s="2" t="s">
        <v>31</v>
      </c>
      <c r="D347" s="22"/>
      <c r="E347" s="33"/>
      <c r="F347" s="23">
        <v>266371.79999999981</v>
      </c>
      <c r="G347" s="23">
        <v>230000</v>
      </c>
    </row>
    <row r="348" spans="1:7" s="47" customFormat="1" ht="33" customHeight="1" x14ac:dyDescent="0.2">
      <c r="A348" s="79"/>
      <c r="B348" s="25" t="s">
        <v>35</v>
      </c>
      <c r="C348" s="2">
        <v>2020</v>
      </c>
      <c r="D348" s="22">
        <v>2174659</v>
      </c>
      <c r="E348" s="33"/>
      <c r="F348" s="23">
        <v>2170000</v>
      </c>
      <c r="G348" s="23">
        <v>1611150</v>
      </c>
    </row>
    <row r="349" spans="1:7" s="47" customFormat="1" ht="33" customHeight="1" x14ac:dyDescent="0.2">
      <c r="A349" s="79"/>
      <c r="B349" s="25" t="s">
        <v>38</v>
      </c>
      <c r="C349" s="2" t="s">
        <v>25</v>
      </c>
      <c r="D349" s="22">
        <v>1609069</v>
      </c>
      <c r="E349" s="33">
        <v>2.8</v>
      </c>
      <c r="F349" s="23">
        <v>192992</v>
      </c>
      <c r="G349" s="23">
        <v>180485</v>
      </c>
    </row>
    <row r="350" spans="1:7" s="47" customFormat="1" ht="49.5" customHeight="1" x14ac:dyDescent="0.2">
      <c r="A350" s="79"/>
      <c r="B350" s="25" t="s">
        <v>246</v>
      </c>
      <c r="C350" s="2">
        <v>2020</v>
      </c>
      <c r="D350" s="22">
        <v>154956</v>
      </c>
      <c r="E350" s="33"/>
      <c r="F350" s="23">
        <v>150000</v>
      </c>
      <c r="G350" s="23">
        <v>149346</v>
      </c>
    </row>
    <row r="351" spans="1:7" s="47" customFormat="1" ht="49.5" customHeight="1" x14ac:dyDescent="0.2">
      <c r="A351" s="79"/>
      <c r="B351" s="25" t="s">
        <v>247</v>
      </c>
      <c r="C351" s="2">
        <v>2020</v>
      </c>
      <c r="D351" s="22">
        <v>95783</v>
      </c>
      <c r="E351" s="33"/>
      <c r="F351" s="23">
        <v>88540</v>
      </c>
      <c r="G351" s="23">
        <v>88292</v>
      </c>
    </row>
    <row r="352" spans="1:7" s="47" customFormat="1" ht="49.5" customHeight="1" x14ac:dyDescent="0.2">
      <c r="A352" s="79"/>
      <c r="B352" s="25" t="s">
        <v>248</v>
      </c>
      <c r="C352" s="2">
        <v>2020</v>
      </c>
      <c r="D352" s="22">
        <v>95783</v>
      </c>
      <c r="E352" s="33"/>
      <c r="F352" s="23">
        <v>88540</v>
      </c>
      <c r="G352" s="23">
        <v>88292</v>
      </c>
    </row>
    <row r="353" spans="1:7" s="47" customFormat="1" ht="49.5" customHeight="1" x14ac:dyDescent="0.2">
      <c r="A353" s="79"/>
      <c r="B353" s="25" t="s">
        <v>249</v>
      </c>
      <c r="C353" s="2">
        <v>2020</v>
      </c>
      <c r="D353" s="22">
        <v>96227</v>
      </c>
      <c r="E353" s="33"/>
      <c r="F353" s="23">
        <v>88300</v>
      </c>
      <c r="G353" s="23">
        <v>88292</v>
      </c>
    </row>
    <row r="354" spans="1:7" s="47" customFormat="1" ht="49.5" customHeight="1" x14ac:dyDescent="0.2">
      <c r="A354" s="79"/>
      <c r="B354" s="25" t="s">
        <v>250</v>
      </c>
      <c r="C354" s="2">
        <v>2020</v>
      </c>
      <c r="D354" s="22">
        <v>96227</v>
      </c>
      <c r="E354" s="33"/>
      <c r="F354" s="23">
        <v>88300</v>
      </c>
      <c r="G354" s="23">
        <v>88292</v>
      </c>
    </row>
    <row r="355" spans="1:7" s="47" customFormat="1" ht="49.5" customHeight="1" x14ac:dyDescent="0.2">
      <c r="A355" s="79"/>
      <c r="B355" s="25" t="s">
        <v>251</v>
      </c>
      <c r="C355" s="2">
        <v>2020</v>
      </c>
      <c r="D355" s="22">
        <v>96227</v>
      </c>
      <c r="E355" s="33"/>
      <c r="F355" s="23">
        <v>88300</v>
      </c>
      <c r="G355" s="23">
        <v>88292</v>
      </c>
    </row>
    <row r="356" spans="1:7" s="47" customFormat="1" ht="49.5" customHeight="1" x14ac:dyDescent="0.2">
      <c r="A356" s="79"/>
      <c r="B356" s="25" t="s">
        <v>252</v>
      </c>
      <c r="C356" s="2">
        <v>2020</v>
      </c>
      <c r="D356" s="22">
        <v>266298</v>
      </c>
      <c r="E356" s="33"/>
      <c r="F356" s="23">
        <v>262046</v>
      </c>
      <c r="G356" s="23">
        <v>211731</v>
      </c>
    </row>
    <row r="357" spans="1:7" s="47" customFormat="1" ht="49.5" customHeight="1" x14ac:dyDescent="0.2">
      <c r="A357" s="79"/>
      <c r="B357" s="25" t="s">
        <v>253</v>
      </c>
      <c r="C357" s="2">
        <v>2020</v>
      </c>
      <c r="D357" s="22"/>
      <c r="E357" s="33"/>
      <c r="F357" s="23">
        <v>290000</v>
      </c>
      <c r="G357" s="23">
        <v>176211</v>
      </c>
    </row>
    <row r="358" spans="1:7" s="47" customFormat="1" ht="49.5" customHeight="1" x14ac:dyDescent="0.2">
      <c r="A358" s="79"/>
      <c r="B358" s="25" t="s">
        <v>155</v>
      </c>
      <c r="C358" s="2">
        <v>2020</v>
      </c>
      <c r="D358" s="22">
        <v>115872</v>
      </c>
      <c r="E358" s="33"/>
      <c r="F358" s="23">
        <v>108784</v>
      </c>
      <c r="G358" s="23">
        <v>108474</v>
      </c>
    </row>
    <row r="359" spans="1:7" s="47" customFormat="1" ht="49.5" customHeight="1" x14ac:dyDescent="0.2">
      <c r="A359" s="79"/>
      <c r="B359" s="25" t="s">
        <v>254</v>
      </c>
      <c r="C359" s="2">
        <v>2020</v>
      </c>
      <c r="D359" s="22">
        <v>242965</v>
      </c>
      <c r="E359" s="33"/>
      <c r="F359" s="23">
        <v>250000</v>
      </c>
      <c r="G359" s="23">
        <v>237852</v>
      </c>
    </row>
    <row r="360" spans="1:7" s="47" customFormat="1" ht="49.5" customHeight="1" x14ac:dyDescent="0.2">
      <c r="A360" s="79"/>
      <c r="B360" s="25" t="s">
        <v>255</v>
      </c>
      <c r="C360" s="2">
        <v>2020</v>
      </c>
      <c r="D360" s="22">
        <v>95783</v>
      </c>
      <c r="E360" s="33"/>
      <c r="F360" s="23">
        <v>88540</v>
      </c>
      <c r="G360" s="23">
        <v>88292</v>
      </c>
    </row>
    <row r="361" spans="1:7" s="47" customFormat="1" ht="49.5" customHeight="1" x14ac:dyDescent="0.2">
      <c r="A361" s="79"/>
      <c r="B361" s="25" t="s">
        <v>256</v>
      </c>
      <c r="C361" s="2">
        <v>2020</v>
      </c>
      <c r="D361" s="22">
        <v>95783</v>
      </c>
      <c r="E361" s="33"/>
      <c r="F361" s="23">
        <v>88540</v>
      </c>
      <c r="G361" s="23">
        <v>88292</v>
      </c>
    </row>
    <row r="362" spans="1:7" s="47" customFormat="1" ht="49.5" customHeight="1" x14ac:dyDescent="0.2">
      <c r="A362" s="79"/>
      <c r="B362" s="25" t="s">
        <v>257</v>
      </c>
      <c r="C362" s="2">
        <v>2020</v>
      </c>
      <c r="D362" s="22">
        <v>187752</v>
      </c>
      <c r="E362" s="33"/>
      <c r="F362" s="23">
        <v>182968</v>
      </c>
      <c r="G362" s="23">
        <v>182323</v>
      </c>
    </row>
    <row r="363" spans="1:7" s="47" customFormat="1" ht="49.5" customHeight="1" x14ac:dyDescent="0.2">
      <c r="A363" s="79"/>
      <c r="B363" s="25" t="s">
        <v>179</v>
      </c>
      <c r="C363" s="2">
        <v>2020</v>
      </c>
      <c r="D363" s="22"/>
      <c r="E363" s="33"/>
      <c r="F363" s="23">
        <v>100000</v>
      </c>
      <c r="G363" s="23">
        <v>88069</v>
      </c>
    </row>
    <row r="364" spans="1:7" s="47" customFormat="1" ht="49.5" customHeight="1" x14ac:dyDescent="0.2">
      <c r="A364" s="79"/>
      <c r="B364" s="25" t="s">
        <v>170</v>
      </c>
      <c r="C364" s="2">
        <v>2020</v>
      </c>
      <c r="D364" s="22">
        <v>144895</v>
      </c>
      <c r="E364" s="33"/>
      <c r="F364" s="23">
        <v>140500</v>
      </c>
      <c r="G364" s="23">
        <v>139230</v>
      </c>
    </row>
    <row r="365" spans="1:7" s="47" customFormat="1" ht="49.5" customHeight="1" x14ac:dyDescent="0.2">
      <c r="A365" s="79"/>
      <c r="B365" s="25" t="s">
        <v>334</v>
      </c>
      <c r="C365" s="2">
        <v>2020</v>
      </c>
      <c r="D365" s="22"/>
      <c r="E365" s="33"/>
      <c r="F365" s="23">
        <v>7008</v>
      </c>
      <c r="G365" s="23">
        <v>7008</v>
      </c>
    </row>
    <row r="366" spans="1:7" s="47" customFormat="1" ht="49.5" customHeight="1" x14ac:dyDescent="0.2">
      <c r="A366" s="79"/>
      <c r="B366" s="25" t="s">
        <v>158</v>
      </c>
      <c r="C366" s="2">
        <v>2020</v>
      </c>
      <c r="D366" s="22">
        <v>154882</v>
      </c>
      <c r="E366" s="33"/>
      <c r="F366" s="23">
        <v>150000</v>
      </c>
      <c r="G366" s="23">
        <v>147395</v>
      </c>
    </row>
    <row r="367" spans="1:7" s="48" customFormat="1" ht="33.75" customHeight="1" x14ac:dyDescent="0.2">
      <c r="A367" s="16"/>
      <c r="B367" s="15" t="s">
        <v>14</v>
      </c>
      <c r="C367" s="32"/>
      <c r="D367" s="38"/>
      <c r="E367" s="46"/>
      <c r="F367" s="17">
        <f>SUM(F368:F376)</f>
        <v>42317754</v>
      </c>
      <c r="G367" s="17">
        <f>SUM(G368:G376)</f>
        <v>37914782.399999999</v>
      </c>
    </row>
    <row r="368" spans="1:7" s="47" customFormat="1" ht="47.25" customHeight="1" x14ac:dyDescent="0.2">
      <c r="A368" s="79"/>
      <c r="B368" s="25" t="s">
        <v>215</v>
      </c>
      <c r="C368" s="2">
        <v>2020</v>
      </c>
      <c r="D368" s="22">
        <v>102998</v>
      </c>
      <c r="E368" s="33"/>
      <c r="F368" s="23">
        <v>100000</v>
      </c>
      <c r="G368" s="23">
        <v>96152</v>
      </c>
    </row>
    <row r="369" spans="1:7" s="47" customFormat="1" ht="33" customHeight="1" x14ac:dyDescent="0.2">
      <c r="A369" s="79"/>
      <c r="B369" s="25" t="s">
        <v>22</v>
      </c>
      <c r="C369" s="23" t="s">
        <v>32</v>
      </c>
      <c r="D369" s="22">
        <v>1478560</v>
      </c>
      <c r="E369" s="33">
        <v>46.8</v>
      </c>
      <c r="F369" s="23">
        <v>600000</v>
      </c>
      <c r="G369" s="23">
        <v>588376</v>
      </c>
    </row>
    <row r="370" spans="1:7" s="47" customFormat="1" ht="33" customHeight="1" x14ac:dyDescent="0.2">
      <c r="A370" s="79"/>
      <c r="B370" s="25" t="s">
        <v>160</v>
      </c>
      <c r="C370" s="23" t="s">
        <v>32</v>
      </c>
      <c r="D370" s="22">
        <v>14274349</v>
      </c>
      <c r="E370" s="33">
        <v>42.3</v>
      </c>
      <c r="F370" s="23">
        <v>6120850</v>
      </c>
      <c r="G370" s="23">
        <v>6119226.2000000002</v>
      </c>
    </row>
    <row r="371" spans="1:7" s="47" customFormat="1" ht="33" customHeight="1" x14ac:dyDescent="0.2">
      <c r="A371" s="79"/>
      <c r="B371" s="25" t="s">
        <v>161</v>
      </c>
      <c r="C371" s="23" t="s">
        <v>162</v>
      </c>
      <c r="D371" s="22">
        <v>31834662</v>
      </c>
      <c r="E371" s="33">
        <v>74.099999999999994</v>
      </c>
      <c r="F371" s="23">
        <v>1931753</v>
      </c>
      <c r="G371" s="23">
        <v>1931752.2</v>
      </c>
    </row>
    <row r="372" spans="1:7" s="47" customFormat="1" ht="33" customHeight="1" x14ac:dyDescent="0.2">
      <c r="A372" s="79"/>
      <c r="B372" s="25" t="s">
        <v>199</v>
      </c>
      <c r="C372" s="2">
        <v>2020</v>
      </c>
      <c r="D372" s="22">
        <v>284461</v>
      </c>
      <c r="E372" s="33"/>
      <c r="F372" s="23">
        <v>260000</v>
      </c>
      <c r="G372" s="23">
        <v>236248</v>
      </c>
    </row>
    <row r="373" spans="1:7" s="47" customFormat="1" ht="33" customHeight="1" x14ac:dyDescent="0.2">
      <c r="A373" s="79"/>
      <c r="B373" s="25" t="s">
        <v>39</v>
      </c>
      <c r="C373" s="2" t="s">
        <v>32</v>
      </c>
      <c r="D373" s="22">
        <v>2393868</v>
      </c>
      <c r="E373" s="33">
        <v>4.8</v>
      </c>
      <c r="F373" s="23">
        <v>2060000</v>
      </c>
      <c r="G373" s="23">
        <v>205245</v>
      </c>
    </row>
    <row r="374" spans="1:7" s="47" customFormat="1" ht="33" customHeight="1" x14ac:dyDescent="0.2">
      <c r="A374" s="79"/>
      <c r="B374" s="25" t="s">
        <v>23</v>
      </c>
      <c r="C374" s="2">
        <v>2020</v>
      </c>
      <c r="D374" s="22">
        <v>43519067</v>
      </c>
      <c r="E374" s="33">
        <v>0.9</v>
      </c>
      <c r="F374" s="23">
        <v>30385000</v>
      </c>
      <c r="G374" s="23">
        <v>27907385</v>
      </c>
    </row>
    <row r="375" spans="1:7" s="47" customFormat="1" ht="33" customHeight="1" x14ac:dyDescent="0.2">
      <c r="A375" s="26"/>
      <c r="B375" s="25" t="s">
        <v>101</v>
      </c>
      <c r="C375" s="2">
        <v>2020</v>
      </c>
      <c r="D375" s="22"/>
      <c r="E375" s="33"/>
      <c r="F375" s="23">
        <v>300000</v>
      </c>
      <c r="G375" s="23">
        <v>271672</v>
      </c>
    </row>
    <row r="376" spans="1:7" s="47" customFormat="1" ht="56.25" customHeight="1" x14ac:dyDescent="0.2">
      <c r="A376" s="26"/>
      <c r="B376" s="25" t="s">
        <v>292</v>
      </c>
      <c r="C376" s="23" t="s">
        <v>25</v>
      </c>
      <c r="D376" s="22">
        <v>4183025</v>
      </c>
      <c r="E376" s="33">
        <v>68</v>
      </c>
      <c r="F376" s="23">
        <v>560151</v>
      </c>
      <c r="G376" s="23">
        <v>558726</v>
      </c>
    </row>
    <row r="377" spans="1:7" s="47" customFormat="1" ht="61.5" customHeight="1" x14ac:dyDescent="0.2">
      <c r="A377" s="26" t="s">
        <v>3</v>
      </c>
      <c r="B377" s="15" t="s">
        <v>281</v>
      </c>
      <c r="C377" s="23"/>
      <c r="D377" s="22"/>
      <c r="E377" s="33"/>
      <c r="F377" s="81">
        <f>F378+F379</f>
        <v>743070</v>
      </c>
      <c r="G377" s="81">
        <f>G378+G379</f>
        <v>161551</v>
      </c>
    </row>
    <row r="378" spans="1:7" s="47" customFormat="1" ht="178.5" customHeight="1" x14ac:dyDescent="0.2">
      <c r="A378" s="26"/>
      <c r="B378" s="25" t="s">
        <v>282</v>
      </c>
      <c r="C378" s="2">
        <v>2020</v>
      </c>
      <c r="D378" s="22"/>
      <c r="E378" s="33"/>
      <c r="F378" s="23">
        <v>673070</v>
      </c>
      <c r="G378" s="23">
        <v>102340</v>
      </c>
    </row>
    <row r="379" spans="1:7" s="47" customFormat="1" ht="45" customHeight="1" x14ac:dyDescent="0.2">
      <c r="A379" s="26"/>
      <c r="B379" s="25" t="s">
        <v>335</v>
      </c>
      <c r="C379" s="2" t="s">
        <v>46</v>
      </c>
      <c r="D379" s="22"/>
      <c r="E379" s="33"/>
      <c r="F379" s="23">
        <v>70000</v>
      </c>
      <c r="G379" s="23">
        <v>59211</v>
      </c>
    </row>
    <row r="380" spans="1:7" s="3" customFormat="1" ht="72" customHeight="1" x14ac:dyDescent="0.35">
      <c r="A380" s="9" t="s">
        <v>177</v>
      </c>
      <c r="B380" s="15" t="s">
        <v>13</v>
      </c>
      <c r="C380" s="2"/>
      <c r="D380" s="2"/>
      <c r="E380" s="33"/>
      <c r="F380" s="81">
        <f>F381</f>
        <v>5000000</v>
      </c>
      <c r="G380" s="81">
        <f>G381</f>
        <v>4999558</v>
      </c>
    </row>
    <row r="381" spans="1:7" s="3" customFormat="1" ht="58.5" customHeight="1" x14ac:dyDescent="0.35">
      <c r="A381" s="2"/>
      <c r="B381" s="25" t="s">
        <v>265</v>
      </c>
      <c r="C381" s="2" t="s">
        <v>29</v>
      </c>
      <c r="D381" s="22">
        <v>77987328</v>
      </c>
      <c r="E381" s="33">
        <v>0.9</v>
      </c>
      <c r="F381" s="23">
        <v>5000000</v>
      </c>
      <c r="G381" s="23">
        <v>4999558</v>
      </c>
    </row>
    <row r="382" spans="1:7" s="47" customFormat="1" ht="68.25" customHeight="1" x14ac:dyDescent="0.2">
      <c r="A382" s="1" t="s">
        <v>100</v>
      </c>
      <c r="B382" s="15" t="s">
        <v>81</v>
      </c>
      <c r="C382" s="23"/>
      <c r="D382" s="22"/>
      <c r="E382" s="33"/>
      <c r="F382" s="81">
        <f>F383</f>
        <v>95000</v>
      </c>
      <c r="G382" s="81">
        <f>G383</f>
        <v>0</v>
      </c>
    </row>
    <row r="383" spans="1:7" s="48" customFormat="1" ht="52.5" customHeight="1" x14ac:dyDescent="0.2">
      <c r="A383" s="26"/>
      <c r="B383" s="34" t="s">
        <v>258</v>
      </c>
      <c r="C383" s="23" t="s">
        <v>32</v>
      </c>
      <c r="D383" s="22">
        <v>299822</v>
      </c>
      <c r="E383" s="33">
        <v>65.900000000000006</v>
      </c>
      <c r="F383" s="23">
        <v>95000</v>
      </c>
      <c r="G383" s="23"/>
    </row>
    <row r="384" spans="1:7" s="47" customFormat="1" ht="33" customHeight="1" x14ac:dyDescent="0.2">
      <c r="A384" s="1" t="s">
        <v>4</v>
      </c>
      <c r="B384" s="53"/>
      <c r="C384" s="23"/>
      <c r="D384" s="22"/>
      <c r="E384" s="33"/>
      <c r="F384" s="81">
        <f>F385+F393</f>
        <v>58987574</v>
      </c>
      <c r="G384" s="81">
        <f>G385+G393</f>
        <v>5766851</v>
      </c>
    </row>
    <row r="385" spans="1:7" s="49" customFormat="1" ht="42.75" customHeight="1" x14ac:dyDescent="0.2">
      <c r="A385" s="40"/>
      <c r="B385" s="15" t="s">
        <v>206</v>
      </c>
      <c r="C385" s="17"/>
      <c r="D385" s="27"/>
      <c r="E385" s="44"/>
      <c r="F385" s="17">
        <f>F389+F387</f>
        <v>44951765</v>
      </c>
      <c r="G385" s="17">
        <f>G389+G387</f>
        <v>533727</v>
      </c>
    </row>
    <row r="386" spans="1:7" s="49" customFormat="1" ht="42.75" customHeight="1" x14ac:dyDescent="0.2">
      <c r="A386" s="40"/>
      <c r="B386" s="15" t="s">
        <v>208</v>
      </c>
      <c r="C386" s="17"/>
      <c r="D386" s="27"/>
      <c r="E386" s="44"/>
      <c r="F386" s="17">
        <f>F392</f>
        <v>44062207</v>
      </c>
      <c r="G386" s="17">
        <f>G392</f>
        <v>0</v>
      </c>
    </row>
    <row r="387" spans="1:7" s="47" customFormat="1" ht="57" customHeight="1" x14ac:dyDescent="0.2">
      <c r="A387" s="1"/>
      <c r="B387" s="34" t="s">
        <v>283</v>
      </c>
      <c r="C387" s="23" t="s">
        <v>46</v>
      </c>
      <c r="D387" s="22"/>
      <c r="E387" s="33"/>
      <c r="F387" s="23">
        <f>F388</f>
        <v>389558</v>
      </c>
      <c r="G387" s="23">
        <f>G388</f>
        <v>100000</v>
      </c>
    </row>
    <row r="388" spans="1:7" s="47" customFormat="1" ht="57" customHeight="1" x14ac:dyDescent="0.2">
      <c r="A388" s="1"/>
      <c r="B388" s="39" t="s">
        <v>284</v>
      </c>
      <c r="C388" s="35" t="s">
        <v>46</v>
      </c>
      <c r="D388" s="22"/>
      <c r="E388" s="33"/>
      <c r="F388" s="32">
        <v>389558</v>
      </c>
      <c r="G388" s="32">
        <v>100000</v>
      </c>
    </row>
    <row r="389" spans="1:7" s="47" customFormat="1" ht="57" customHeight="1" x14ac:dyDescent="0.2">
      <c r="A389" s="1"/>
      <c r="B389" s="34" t="s">
        <v>191</v>
      </c>
      <c r="C389" s="2"/>
      <c r="D389" s="22"/>
      <c r="E389" s="33"/>
      <c r="F389" s="23">
        <f>F390+F391</f>
        <v>44562207</v>
      </c>
      <c r="G389" s="23">
        <f>G390+G391</f>
        <v>433727</v>
      </c>
    </row>
    <row r="390" spans="1:7" s="48" customFormat="1" ht="57" customHeight="1" x14ac:dyDescent="0.2">
      <c r="A390" s="40"/>
      <c r="B390" s="39" t="s">
        <v>259</v>
      </c>
      <c r="C390" s="35" t="s">
        <v>46</v>
      </c>
      <c r="D390" s="38"/>
      <c r="E390" s="46"/>
      <c r="F390" s="32">
        <v>500000</v>
      </c>
      <c r="G390" s="32">
        <v>433727</v>
      </c>
    </row>
    <row r="391" spans="1:7" s="48" customFormat="1" ht="57" customHeight="1" x14ac:dyDescent="0.2">
      <c r="A391" s="40"/>
      <c r="B391" s="39" t="s">
        <v>231</v>
      </c>
      <c r="C391" s="35" t="s">
        <v>33</v>
      </c>
      <c r="D391" s="38"/>
      <c r="E391" s="46"/>
      <c r="F391" s="32">
        <v>44062207</v>
      </c>
      <c r="G391" s="32"/>
    </row>
    <row r="392" spans="1:7" s="48" customFormat="1" ht="57" customHeight="1" x14ac:dyDescent="0.2">
      <c r="A392" s="40"/>
      <c r="B392" s="39" t="s">
        <v>209</v>
      </c>
      <c r="C392" s="35"/>
      <c r="D392" s="38"/>
      <c r="E392" s="46"/>
      <c r="F392" s="32">
        <v>44062207</v>
      </c>
      <c r="G392" s="32"/>
    </row>
    <row r="393" spans="1:7" s="47" customFormat="1" ht="36" customHeight="1" x14ac:dyDescent="0.2">
      <c r="A393" s="1"/>
      <c r="B393" s="15" t="s">
        <v>150</v>
      </c>
      <c r="C393" s="23"/>
      <c r="D393" s="22"/>
      <c r="E393" s="33"/>
      <c r="F393" s="17">
        <f>F394+F395</f>
        <v>14035809</v>
      </c>
      <c r="G393" s="17">
        <f>G394+G395</f>
        <v>5233124</v>
      </c>
    </row>
    <row r="394" spans="1:7" s="47" customFormat="1" ht="55.5" customHeight="1" x14ac:dyDescent="0.2">
      <c r="A394" s="1"/>
      <c r="B394" s="34" t="s">
        <v>26</v>
      </c>
      <c r="C394" s="23" t="s">
        <v>37</v>
      </c>
      <c r="D394" s="22">
        <v>25179181</v>
      </c>
      <c r="E394" s="33">
        <v>73.8</v>
      </c>
      <c r="F394" s="23">
        <v>2400000</v>
      </c>
      <c r="G394" s="23">
        <v>2373886</v>
      </c>
    </row>
    <row r="395" spans="1:7" s="47" customFormat="1" ht="55.5" customHeight="1" x14ac:dyDescent="0.2">
      <c r="A395" s="1"/>
      <c r="B395" s="34" t="s">
        <v>283</v>
      </c>
      <c r="C395" s="23" t="s">
        <v>28</v>
      </c>
      <c r="D395" s="22"/>
      <c r="E395" s="33"/>
      <c r="F395" s="23">
        <f>F396+F397</f>
        <v>11635809</v>
      </c>
      <c r="G395" s="23">
        <f>G396+G397</f>
        <v>2859238</v>
      </c>
    </row>
    <row r="396" spans="1:7" s="48" customFormat="1" ht="55.5" customHeight="1" x14ac:dyDescent="0.2">
      <c r="A396" s="40"/>
      <c r="B396" s="39" t="s">
        <v>266</v>
      </c>
      <c r="C396" s="38" t="s">
        <v>28</v>
      </c>
      <c r="D396" s="38">
        <v>43788746</v>
      </c>
      <c r="E396" s="74">
        <v>0.5</v>
      </c>
      <c r="F396" s="32">
        <v>3780395</v>
      </c>
      <c r="G396" s="32"/>
    </row>
    <row r="397" spans="1:7" s="48" customFormat="1" ht="55.5" customHeight="1" x14ac:dyDescent="0.2">
      <c r="A397" s="40"/>
      <c r="B397" s="39" t="s">
        <v>260</v>
      </c>
      <c r="C397" s="38" t="s">
        <v>28</v>
      </c>
      <c r="D397" s="38">
        <v>40001774</v>
      </c>
      <c r="E397" s="74">
        <v>0.3</v>
      </c>
      <c r="F397" s="32">
        <v>7855414</v>
      </c>
      <c r="G397" s="32">
        <v>2859238</v>
      </c>
    </row>
    <row r="398" spans="1:7" s="62" customFormat="1" ht="60" customHeight="1" x14ac:dyDescent="0.2">
      <c r="A398" s="59" t="s">
        <v>78</v>
      </c>
      <c r="B398" s="63"/>
      <c r="C398" s="64"/>
      <c r="D398" s="64"/>
      <c r="E398" s="64"/>
      <c r="F398" s="12">
        <f>SUM(F399:F401)</f>
        <v>135000</v>
      </c>
      <c r="G398" s="12">
        <f>SUM(G399:G401)</f>
        <v>80700</v>
      </c>
    </row>
    <row r="399" spans="1:7" s="65" customFormat="1" ht="78.75" customHeight="1" x14ac:dyDescent="0.2">
      <c r="A399" s="9" t="s">
        <v>54</v>
      </c>
      <c r="B399" s="40" t="s">
        <v>82</v>
      </c>
      <c r="C399" s="80"/>
      <c r="D399" s="80"/>
      <c r="E399" s="80"/>
      <c r="F399" s="81">
        <v>25000</v>
      </c>
      <c r="G399" s="81">
        <v>25000</v>
      </c>
    </row>
    <row r="400" spans="1:7" s="65" customFormat="1" ht="54" customHeight="1" x14ac:dyDescent="0.2">
      <c r="A400" s="1" t="s">
        <v>79</v>
      </c>
      <c r="B400" s="40" t="s">
        <v>86</v>
      </c>
      <c r="C400" s="80"/>
      <c r="D400" s="80"/>
      <c r="E400" s="80"/>
      <c r="F400" s="81">
        <v>20000</v>
      </c>
      <c r="G400" s="81">
        <v>4500</v>
      </c>
    </row>
    <row r="401" spans="1:7" s="65" customFormat="1" ht="88.5" customHeight="1" x14ac:dyDescent="0.2">
      <c r="A401" s="1" t="s">
        <v>80</v>
      </c>
      <c r="B401" s="40" t="s">
        <v>86</v>
      </c>
      <c r="C401" s="80"/>
      <c r="D401" s="80"/>
      <c r="E401" s="80"/>
      <c r="F401" s="81">
        <v>90000</v>
      </c>
      <c r="G401" s="81">
        <v>51200</v>
      </c>
    </row>
    <row r="402" spans="1:7" s="13" customFormat="1" ht="36" customHeight="1" x14ac:dyDescent="0.35">
      <c r="A402" s="72" t="s">
        <v>210</v>
      </c>
      <c r="B402" s="66"/>
      <c r="C402" s="66"/>
      <c r="D402" s="66"/>
      <c r="E402" s="66"/>
      <c r="F402" s="12">
        <f>F18+F40+F187+F201+F214+F219+F226+F314+F316+F398</f>
        <v>531761942.71000004</v>
      </c>
      <c r="G402" s="12">
        <f>G18+G40+G187+G201+G214+G219+G226+G314+G316+G398</f>
        <v>430061594.49000001</v>
      </c>
    </row>
    <row r="403" spans="1:7" s="55" customFormat="1" ht="51" customHeight="1" x14ac:dyDescent="0.35">
      <c r="A403" s="15" t="s">
        <v>267</v>
      </c>
      <c r="B403" s="54"/>
      <c r="C403" s="54"/>
      <c r="D403" s="54"/>
      <c r="E403" s="54"/>
      <c r="F403" s="17">
        <f>F45+F197+F227+F46</f>
        <v>13231487.600000001</v>
      </c>
      <c r="G403" s="17">
        <f>G45+G197+G227+G46</f>
        <v>12825880.640000001</v>
      </c>
    </row>
    <row r="404" spans="1:7" s="55" customFormat="1" ht="46.5" customHeight="1" x14ac:dyDescent="0.35">
      <c r="A404" s="15" t="s">
        <v>268</v>
      </c>
      <c r="B404" s="54"/>
      <c r="C404" s="54"/>
      <c r="D404" s="54"/>
      <c r="E404" s="54"/>
      <c r="F404" s="17">
        <f>F41+F42+F43+F44+F202+F203+F218</f>
        <v>9891939.3300000001</v>
      </c>
      <c r="G404" s="17">
        <f>G41+G42+G43+G44+G202+G203+G218</f>
        <v>9884559.9299999997</v>
      </c>
    </row>
    <row r="405" spans="1:7" s="55" customFormat="1" ht="32.25" customHeight="1" x14ac:dyDescent="0.35">
      <c r="A405" s="15" t="s">
        <v>208</v>
      </c>
      <c r="B405" s="54"/>
      <c r="C405" s="54"/>
      <c r="D405" s="54"/>
      <c r="E405" s="54"/>
      <c r="F405" s="17">
        <f>F317+F189</f>
        <v>58776907</v>
      </c>
      <c r="G405" s="17">
        <f>G317+G189</f>
        <v>10052629.880000001</v>
      </c>
    </row>
    <row r="406" spans="1:7" s="56" customFormat="1" ht="21" customHeight="1" x14ac:dyDescent="0.3">
      <c r="A406" s="57"/>
      <c r="F406" s="58"/>
    </row>
    <row r="407" spans="1:7" s="56" customFormat="1" ht="21" customHeight="1" x14ac:dyDescent="0.3">
      <c r="A407" s="57"/>
      <c r="F407" s="58"/>
    </row>
    <row r="408" spans="1:7" s="56" customFormat="1" ht="21" customHeight="1" x14ac:dyDescent="0.3">
      <c r="A408" s="57"/>
      <c r="F408" s="58"/>
    </row>
    <row r="409" spans="1:7" s="76" customFormat="1" ht="37.5" customHeight="1" x14ac:dyDescent="0.5">
      <c r="A409" s="75" t="s">
        <v>338</v>
      </c>
      <c r="F409" s="77" t="s">
        <v>339</v>
      </c>
    </row>
    <row r="410" spans="1:7" ht="33.75" customHeight="1" x14ac:dyDescent="0.2"/>
    <row r="411" spans="1:7" ht="23.25" x14ac:dyDescent="0.35">
      <c r="A411" s="73" t="s">
        <v>316</v>
      </c>
    </row>
    <row r="412" spans="1:7" ht="42.75" customHeight="1" x14ac:dyDescent="0.2">
      <c r="A412" s="4" t="s">
        <v>317</v>
      </c>
    </row>
  </sheetData>
  <mergeCells count="11">
    <mergeCell ref="A10:G10"/>
    <mergeCell ref="A12:G12"/>
    <mergeCell ref="D2:G2"/>
    <mergeCell ref="A11:G11"/>
    <mergeCell ref="F15:F16"/>
    <mergeCell ref="G15:G16"/>
    <mergeCell ref="A15:A16"/>
    <mergeCell ref="B15:B16"/>
    <mergeCell ref="C15:C16"/>
    <mergeCell ref="D15:D16"/>
    <mergeCell ref="E15:E16"/>
  </mergeCells>
  <printOptions horizontalCentered="1"/>
  <pageMargins left="0.19685039370078741" right="0.19685039370078741" top="1.1811023622047245" bottom="0.39370078740157483" header="0.31496062992125984" footer="0.11811023622047245"/>
  <pageSetup paperSize="9" scale="45" firstPageNumber="77" fitToHeight="76" orientation="landscape" useFirstPageNumber="1" verticalDpi="300" r:id="rId1"/>
  <headerFooter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dodatok SMR</vt:lpstr>
      <vt:lpstr>'dodatok SMR'!Заголовки_для_печати</vt:lpstr>
      <vt:lpstr>'dodatok SMR'!Область_печати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2021-02-09T10:01:11Z</cp:lastPrinted>
  <dcterms:created xsi:type="dcterms:W3CDTF">2018-10-18T06:20:50Z</dcterms:created>
  <dcterms:modified xsi:type="dcterms:W3CDTF">2021-02-09T10:01:41Z</dcterms:modified>
</cp:coreProperties>
</file>